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435" windowHeight="9645" activeTab="3"/>
  </bookViews>
  <sheets>
    <sheet name="начальное" sheetId="1" r:id="rId1"/>
    <sheet name="основное" sheetId="4" r:id="rId2"/>
    <sheet name="среднее" sheetId="5" r:id="rId3"/>
    <sheet name="доп" sheetId="6" r:id="rId4"/>
  </sheets>
  <definedNames>
    <definedName name="_xlnm._FilterDatabase" localSheetId="3" hidden="1">доп!#REF!</definedName>
    <definedName name="_xlnm._FilterDatabase" localSheetId="0" hidden="1">начальное!$A$7:$W$99</definedName>
    <definedName name="_xlnm._FilterDatabase" localSheetId="1" hidden="1">основное!$A$7:$W$99</definedName>
    <definedName name="_xlnm._FilterDatabase" localSheetId="2" hidden="1">среднее!$A$7:$W$99</definedName>
    <definedName name="_xlnm.Print_Area" localSheetId="3">доп!$A$2:$L$38</definedName>
    <definedName name="_xlnm.Print_Area" localSheetId="0">начальное!$A$1:$L$101</definedName>
    <definedName name="_xlnm.Print_Area" localSheetId="1">основное!$A$1:$L$107</definedName>
    <definedName name="_xlnm.Print_Area" localSheetId="2">среднее!$A$1:$L$140</definedName>
  </definedNames>
  <calcPr calcId="125725"/>
</workbook>
</file>

<file path=xl/calcChain.xml><?xml version="1.0" encoding="utf-8"?>
<calcChain xmlns="http://schemas.openxmlformats.org/spreadsheetml/2006/main">
  <c r="K15" i="1"/>
  <c r="K12" i="5" l="1"/>
  <c r="K89" i="4" l="1"/>
  <c r="J101" i="1"/>
  <c r="K89"/>
  <c r="K66"/>
  <c r="K43"/>
  <c r="K20"/>
  <c r="K20" i="4"/>
  <c r="K43"/>
  <c r="K20" i="5"/>
  <c r="K89"/>
  <c r="K112"/>
  <c r="K101" i="1"/>
  <c r="K20" i="6" l="1"/>
  <c r="J20"/>
  <c r="K15"/>
  <c r="J15"/>
  <c r="K12"/>
  <c r="J12"/>
  <c r="L15" l="1"/>
  <c r="J9"/>
  <c r="K9"/>
  <c r="L12"/>
  <c r="L20"/>
  <c r="K43" i="5"/>
  <c r="K66"/>
  <c r="L9" i="6" l="1"/>
  <c r="L18" s="1"/>
  <c r="L30" s="1"/>
  <c r="J89" i="1"/>
  <c r="J66"/>
  <c r="J43"/>
  <c r="J20"/>
  <c r="K81" l="1"/>
  <c r="J81"/>
  <c r="K78"/>
  <c r="J78"/>
  <c r="J20" i="5"/>
  <c r="W18" i="1"/>
  <c r="J89" i="5"/>
  <c r="J112"/>
  <c r="L78" i="1" l="1"/>
  <c r="L81"/>
  <c r="L89"/>
  <c r="J81" i="4"/>
  <c r="J35"/>
  <c r="J12"/>
  <c r="J35" i="1"/>
  <c r="J12"/>
  <c r="L87" l="1"/>
  <c r="L99" s="1"/>
  <c r="J66" i="5" l="1"/>
  <c r="J43"/>
  <c r="J89" i="4"/>
  <c r="J43"/>
  <c r="J20"/>
  <c r="K104" i="5" l="1"/>
  <c r="J104"/>
  <c r="J101"/>
  <c r="K101"/>
  <c r="K84"/>
  <c r="J84"/>
  <c r="K81"/>
  <c r="J81"/>
  <c r="K78"/>
  <c r="J78"/>
  <c r="K58"/>
  <c r="J58"/>
  <c r="K55"/>
  <c r="J55"/>
  <c r="K35"/>
  <c r="J35"/>
  <c r="K32"/>
  <c r="J32"/>
  <c r="K15"/>
  <c r="J15"/>
  <c r="J12"/>
  <c r="J9"/>
  <c r="K9"/>
  <c r="K84" i="4"/>
  <c r="L84" s="1"/>
  <c r="K81"/>
  <c r="L81" s="1"/>
  <c r="J78"/>
  <c r="K78"/>
  <c r="K66"/>
  <c r="J66"/>
  <c r="K61"/>
  <c r="J61"/>
  <c r="J59"/>
  <c r="J60" s="1"/>
  <c r="J58" s="1"/>
  <c r="K58"/>
  <c r="J56"/>
  <c r="J57" s="1"/>
  <c r="J55" s="1"/>
  <c r="K55"/>
  <c r="K38"/>
  <c r="L38" s="1"/>
  <c r="K35"/>
  <c r="L35" s="1"/>
  <c r="J34"/>
  <c r="J32" s="1"/>
  <c r="K32"/>
  <c r="K12"/>
  <c r="L12" s="1"/>
  <c r="J9"/>
  <c r="K9"/>
  <c r="L101" i="5" l="1"/>
  <c r="L32" i="4"/>
  <c r="L41" s="1"/>
  <c r="L61"/>
  <c r="L66"/>
  <c r="L112" i="5"/>
  <c r="L104"/>
  <c r="L43" i="4"/>
  <c r="L12" i="5"/>
  <c r="L35"/>
  <c r="L58"/>
  <c r="L81"/>
  <c r="L15"/>
  <c r="L20"/>
  <c r="L32"/>
  <c r="L43"/>
  <c r="L55"/>
  <c r="L66"/>
  <c r="L78"/>
  <c r="L84"/>
  <c r="L89"/>
  <c r="L58" i="4"/>
  <c r="L20"/>
  <c r="L89"/>
  <c r="L9" i="5"/>
  <c r="L9" i="4"/>
  <c r="L18" s="1"/>
  <c r="L55"/>
  <c r="L78"/>
  <c r="L87" s="1"/>
  <c r="L110" i="5" l="1"/>
  <c r="L122" s="1"/>
  <c r="L64" i="4"/>
  <c r="L76" s="1"/>
  <c r="L41" i="5"/>
  <c r="L53" s="1"/>
  <c r="L53" i="4"/>
  <c r="L18" i="5"/>
  <c r="L30" s="1"/>
  <c r="L87"/>
  <c r="L99" s="1"/>
  <c r="L64"/>
  <c r="L76" s="1"/>
  <c r="L99" i="4"/>
  <c r="L30"/>
  <c r="J58" i="1" l="1"/>
  <c r="M12"/>
  <c r="M11"/>
  <c r="K61" l="1"/>
  <c r="J61"/>
  <c r="K58"/>
  <c r="J57"/>
  <c r="J55" s="1"/>
  <c r="K55"/>
  <c r="L55" l="1"/>
  <c r="L58"/>
  <c r="L61"/>
  <c r="L66"/>
  <c r="K38"/>
  <c r="J38"/>
  <c r="K35"/>
  <c r="J32"/>
  <c r="K32"/>
  <c r="J15"/>
  <c r="K12"/>
  <c r="K9"/>
  <c r="W15" l="1"/>
  <c r="J9"/>
  <c r="L9" s="1"/>
  <c r="L64"/>
  <c r="L76" s="1"/>
  <c r="L12"/>
  <c r="L15"/>
  <c r="L38"/>
  <c r="L43"/>
  <c r="L32"/>
  <c r="L35"/>
  <c r="L20"/>
  <c r="L18" l="1"/>
  <c r="L30" s="1"/>
  <c r="L41"/>
  <c r="L53" s="1"/>
</calcChain>
</file>

<file path=xl/sharedStrings.xml><?xml version="1.0" encoding="utf-8"?>
<sst xmlns="http://schemas.openxmlformats.org/spreadsheetml/2006/main" count="827" uniqueCount="107">
  <si>
    <t xml:space="preserve">Критерии оценки выполнения муниципального задания    </t>
  </si>
  <si>
    <t>Наименование услуги</t>
  </si>
  <si>
    <t>Наименование показателя</t>
  </si>
  <si>
    <t>Ед. изм.</t>
  </si>
  <si>
    <t>Данные за отчетный период</t>
  </si>
  <si>
    <t>2</t>
  </si>
  <si>
    <t>3</t>
  </si>
  <si>
    <t>Реализация основных общеобразовательных программ начального общего образования</t>
  </si>
  <si>
    <t>адаптированная образовательная программа</t>
  </si>
  <si>
    <t>обучающиеся с ограниченными возможностями здоровья (ОВЗ)</t>
  </si>
  <si>
    <t>не указано</t>
  </si>
  <si>
    <t>очная</t>
  </si>
  <si>
    <t>1. Показатели характеризующие качество муниципальной услуги</t>
  </si>
  <si>
    <t>K1плi</t>
  </si>
  <si>
    <t>K1фi</t>
  </si>
  <si>
    <t>общий уровень укомплектованности кадрами (процент; определяется как отношениефактически замещенных ставок к общему количеству ставок по штатному расписанию);</t>
  </si>
  <si>
    <t>%</t>
  </si>
  <si>
    <t>Количество кадров по штатному расписанию</t>
  </si>
  <si>
    <t>ед.</t>
  </si>
  <si>
    <t>Фактическая укомплектованность кадрами</t>
  </si>
  <si>
    <t xml:space="preserve">доля педагогических кадров с высшим  профессиональным образованием (процент; определяется как отношение количества педагогов с высшим образованием к общему числу педагогов). </t>
  </si>
  <si>
    <t>Общее число педагогов</t>
  </si>
  <si>
    <t>чел.</t>
  </si>
  <si>
    <t>Количество педагогов с высшим образованием</t>
  </si>
  <si>
    <t>доля учащихся, окончивших начальное общее образование и перешедших на следующую ступень образования (процент; определяется как отношение количества обучающихся, окончивших начальное образование и перешедших на следующую ступень образования, к общему количеству обучающихся) (оценивается по итогам II квартала)</t>
  </si>
  <si>
    <t>Общее количество обучающихся (4 класса)</t>
  </si>
  <si>
    <t>Количество обучающихся, окончивших начальное образование и перешедших на следующую ступень образования</t>
  </si>
  <si>
    <t>K1</t>
  </si>
  <si>
    <t>2. Показатели характеризующие объем муниципальной услуги</t>
  </si>
  <si>
    <t>K2пл</t>
  </si>
  <si>
    <t>K2ф</t>
  </si>
  <si>
    <t>K2</t>
  </si>
  <si>
    <t>Количество потребителей муниципальной услуги (К2пл)</t>
  </si>
  <si>
    <t>Оцитоговая</t>
  </si>
  <si>
    <t>на дому</t>
  </si>
  <si>
    <t>Реализация основных общеобразовательных программ основного общего образования</t>
  </si>
  <si>
    <t>профильное обучение</t>
  </si>
  <si>
    <t>дети-инвалиды</t>
  </si>
  <si>
    <t>не указхано</t>
  </si>
  <si>
    <t>Реализация основных общеобразовательных программ среднего общего образования</t>
  </si>
  <si>
    <t>Реализация  дополнительных общеобразовательных, общеразвивающих, предпрофессиональных программ</t>
  </si>
  <si>
    <t>1. Доля детей, осваивающих дополнительные образовательные программы в образовательном учреждении (процент; осваивающих дополнительные образовательные пронраммы к общему количеству детей)комплектования);</t>
  </si>
  <si>
    <t xml:space="preserve">     Количества обучающихся</t>
  </si>
  <si>
    <t xml:space="preserve"> дети, осваивающих дополнительные образовательные программы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</si>
  <si>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участие);расписанию);</t>
  </si>
  <si>
    <t>Количество принявших участие</t>
  </si>
  <si>
    <t>количество победителей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</si>
  <si>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педагогов);</t>
  </si>
  <si>
    <t xml:space="preserve">     Общее количество педагогов</t>
  </si>
  <si>
    <t xml:space="preserve">     Количество педагогов с высшим образованием</t>
  </si>
  <si>
    <t>План</t>
  </si>
  <si>
    <t xml:space="preserve">Январь </t>
  </si>
  <si>
    <t>Март</t>
  </si>
  <si>
    <t>Апрель</t>
  </si>
  <si>
    <t>Май</t>
  </si>
  <si>
    <t>чел/час</t>
  </si>
  <si>
    <t>Сентябрь</t>
  </si>
  <si>
    <r>
      <t>К1</t>
    </r>
    <r>
      <rPr>
        <b/>
        <i/>
        <u/>
        <sz val="9"/>
        <color indexed="8"/>
        <rFont val="Times New Roman"/>
        <family val="1"/>
        <charset val="204"/>
      </rPr>
      <t>i</t>
    </r>
  </si>
  <si>
    <t xml:space="preserve">Февраль </t>
  </si>
  <si>
    <t>художественной</t>
  </si>
  <si>
    <t>Октябрь</t>
  </si>
  <si>
    <t>Ноябрь</t>
  </si>
  <si>
    <t>Декабрь</t>
  </si>
  <si>
    <t>самусев, Гринберг</t>
  </si>
  <si>
    <t>110- Луг, шамрин, домб, Егошин</t>
  </si>
  <si>
    <t>461-10-269</t>
  </si>
  <si>
    <t>460-269-10</t>
  </si>
  <si>
    <t>459-268-10</t>
  </si>
  <si>
    <t xml:space="preserve">308-6овз-3 инв-2 дом  =296 </t>
  </si>
  <si>
    <t>307- торопова</t>
  </si>
  <si>
    <t>егоров и киричек</t>
  </si>
  <si>
    <t>Михель паунина сергеева нагорный клешнев родигина</t>
  </si>
  <si>
    <t>307- торопова погибла</t>
  </si>
  <si>
    <t>Конюшков герасимов</t>
  </si>
  <si>
    <t>ревкуц и козлова</t>
  </si>
  <si>
    <t>Луговой и шамрин</t>
  </si>
  <si>
    <t>Домбровская</t>
  </si>
  <si>
    <t>Егошин</t>
  </si>
  <si>
    <t>Согласовано:</t>
  </si>
  <si>
    <t>_________________________________ Н.А. Бойко</t>
  </si>
  <si>
    <t>_________________________________ Е.М. Рахимова</t>
  </si>
  <si>
    <t>Общее количество обучающихся (9 класса)</t>
  </si>
  <si>
    <t>801012О.99.0.БА81АА00001</t>
  </si>
  <si>
    <t>801012О.99.0.БА81АЭ92001</t>
  </si>
  <si>
    <t>802111О.99.0.БА96АА00001</t>
  </si>
  <si>
    <t>802111О.99.0.БА96АЮ58001</t>
  </si>
  <si>
    <t>802112О.99.0.ББ11АП76001</t>
  </si>
  <si>
    <t>802112О.99.0.ББ11АО26001</t>
  </si>
  <si>
    <t>802112О.99.0.ББ11АЭ33001</t>
  </si>
  <si>
    <t>804200О.99.0.ББ52АЕ76000</t>
  </si>
  <si>
    <t>Общее количество обучающихся (11 класса)</t>
  </si>
  <si>
    <t>802112О.99.0.ББ11АЮ58001</t>
  </si>
  <si>
    <t>тут во 2 квартале делить на 3</t>
  </si>
  <si>
    <t>ревкуц и гринберг</t>
  </si>
  <si>
    <t>801012О.99.0.БА81АБ68001</t>
  </si>
  <si>
    <t>выбыл субботин, сняли с Вавиловой</t>
  </si>
  <si>
    <t>выбыл субботин, сняли с Вавиловой, шипачев</t>
  </si>
  <si>
    <t>Акуратов</t>
  </si>
  <si>
    <t>Лукьянов</t>
  </si>
  <si>
    <t>киричек Г, егоров 8В</t>
  </si>
  <si>
    <t>АБ  угл</t>
  </si>
  <si>
    <t>гринбергГ</t>
  </si>
  <si>
    <t>Пояснительная МБОУ "Туруханская СШ №1"</t>
  </si>
  <si>
    <t>802112О.99.0.ББ11АЮ83001</t>
  </si>
  <si>
    <t>не казано</t>
  </si>
  <si>
    <t>801012О.99.0.БА81АА24001</t>
  </si>
  <si>
    <t>802111О.99.0.БА96АА25001</t>
  </si>
</sst>
</file>

<file path=xl/styles.xml><?xml version="1.0" encoding="utf-8"?>
<styleSheet xmlns="http://schemas.openxmlformats.org/spreadsheetml/2006/main">
  <numFmts count="5">
    <numFmt numFmtId="164" formatCode="#,##0.0_ ;\-#,##0.0\ "/>
    <numFmt numFmtId="165" formatCode="#,##0.00_ ;\-#,##0.00\ "/>
    <numFmt numFmtId="166" formatCode="#,##0_ ;\-#,##0\ "/>
    <numFmt numFmtId="167" formatCode="0.0"/>
    <numFmt numFmtId="168" formatCode="[$-419]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4" fontId="3" fillId="0" borderId="0" xfId="1" applyNumberFormat="1" applyFont="1" applyAlignment="1">
      <alignment wrapText="1"/>
    </xf>
    <xf numFmtId="4" fontId="6" fillId="0" borderId="0" xfId="1" applyNumberFormat="1" applyFont="1" applyAlignment="1">
      <alignment wrapText="1"/>
    </xf>
    <xf numFmtId="49" fontId="7" fillId="2" borderId="1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wrapText="1"/>
    </xf>
    <xf numFmtId="49" fontId="7" fillId="2" borderId="2" xfId="1" applyNumberFormat="1" applyFont="1" applyFill="1" applyBorder="1" applyAlignment="1">
      <alignment horizontal="center" vertical="top" wrapText="1"/>
    </xf>
    <xf numFmtId="1" fontId="7" fillId="2" borderId="2" xfId="1" applyNumberFormat="1" applyFont="1" applyFill="1" applyBorder="1" applyAlignment="1">
      <alignment horizontal="center" wrapText="1"/>
    </xf>
    <xf numFmtId="2" fontId="9" fillId="3" borderId="1" xfId="1" applyNumberFormat="1" applyFont="1" applyFill="1" applyBorder="1" applyAlignment="1">
      <alignment vertical="top" wrapText="1"/>
    </xf>
    <xf numFmtId="2" fontId="9" fillId="4" borderId="1" xfId="1" applyNumberFormat="1" applyFont="1" applyFill="1" applyBorder="1" applyAlignment="1">
      <alignment horizontal="left" vertical="top" wrapText="1" indent="5"/>
    </xf>
    <xf numFmtId="49" fontId="11" fillId="4" borderId="1" xfId="3" applyNumberFormat="1" applyFont="1" applyFill="1" applyBorder="1" applyAlignment="1">
      <alignment vertical="top" wrapText="1"/>
    </xf>
    <xf numFmtId="0" fontId="12" fillId="4" borderId="1" xfId="3" applyFont="1" applyFill="1" applyBorder="1" applyAlignment="1">
      <alignment horizontal="center" wrapText="1"/>
    </xf>
    <xf numFmtId="0" fontId="13" fillId="4" borderId="1" xfId="3" applyFont="1" applyFill="1" applyBorder="1" applyAlignment="1">
      <alignment horizontal="center" wrapText="1"/>
    </xf>
    <xf numFmtId="0" fontId="15" fillId="3" borderId="1" xfId="3" applyFont="1" applyFill="1" applyBorder="1" applyAlignment="1">
      <alignment vertical="top" wrapText="1"/>
    </xf>
    <xf numFmtId="1" fontId="9" fillId="3" borderId="1" xfId="2" applyNumberFormat="1" applyFont="1" applyFill="1" applyBorder="1" applyAlignment="1">
      <alignment horizontal="center" vertical="center" wrapText="1"/>
    </xf>
    <xf numFmtId="164" fontId="16" fillId="3" borderId="1" xfId="2" applyNumberFormat="1" applyFont="1" applyFill="1" applyBorder="1" applyAlignment="1">
      <alignment horizontal="right" vertical="center" wrapText="1"/>
    </xf>
    <xf numFmtId="0" fontId="15" fillId="0" borderId="1" xfId="3" applyFont="1" applyBorder="1" applyAlignment="1">
      <alignment vertical="top" wrapText="1"/>
    </xf>
    <xf numFmtId="1" fontId="9" fillId="4" borderId="1" xfId="2" applyNumberFormat="1" applyFont="1" applyFill="1" applyBorder="1" applyAlignment="1">
      <alignment horizontal="center" vertical="center" wrapText="1"/>
    </xf>
    <xf numFmtId="1" fontId="18" fillId="0" borderId="1" xfId="3" applyNumberFormat="1" applyFont="1" applyFill="1" applyBorder="1" applyAlignment="1">
      <alignment horizontal="center" wrapText="1"/>
    </xf>
    <xf numFmtId="164" fontId="3" fillId="3" borderId="1" xfId="2" applyNumberFormat="1" applyFont="1" applyFill="1" applyBorder="1" applyAlignment="1">
      <alignment horizontal="right" vertical="center" wrapText="1"/>
    </xf>
    <xf numFmtId="1" fontId="19" fillId="0" borderId="1" xfId="3" applyNumberFormat="1" applyFont="1" applyFill="1" applyBorder="1" applyAlignment="1">
      <alignment horizontal="center" wrapText="1"/>
    </xf>
    <xf numFmtId="167" fontId="17" fillId="3" borderId="1" xfId="3" applyNumberFormat="1" applyFont="1" applyFill="1" applyBorder="1"/>
    <xf numFmtId="166" fontId="11" fillId="4" borderId="1" xfId="3" applyNumberFormat="1" applyFont="1" applyFill="1" applyBorder="1" applyAlignment="1">
      <alignment horizontal="right" vertical="top" wrapText="1"/>
    </xf>
    <xf numFmtId="49" fontId="9" fillId="6" borderId="1" xfId="1" applyNumberFormat="1" applyFont="1" applyFill="1" applyBorder="1" applyAlignment="1">
      <alignment vertical="top" wrapText="1"/>
    </xf>
    <xf numFmtId="167" fontId="9" fillId="6" borderId="1" xfId="2" applyNumberFormat="1" applyFont="1" applyFill="1" applyBorder="1" applyAlignment="1">
      <alignment horizontal="center" vertical="center" wrapText="1"/>
    </xf>
    <xf numFmtId="166" fontId="9" fillId="6" borderId="1" xfId="2" applyNumberFormat="1" applyFont="1" applyFill="1" applyBorder="1" applyAlignment="1">
      <alignment horizontal="right" vertical="center" wrapText="1"/>
    </xf>
    <xf numFmtId="164" fontId="9" fillId="6" borderId="1" xfId="2" applyNumberFormat="1" applyFont="1" applyFill="1" applyBorder="1" applyAlignment="1">
      <alignment horizontal="right" vertical="center" wrapText="1"/>
    </xf>
    <xf numFmtId="49" fontId="9" fillId="4" borderId="1" xfId="1" applyNumberFormat="1" applyFont="1" applyFill="1" applyBorder="1" applyAlignment="1">
      <alignment horizontal="right" vertical="top" wrapText="1"/>
    </xf>
    <xf numFmtId="166" fontId="9" fillId="5" borderId="1" xfId="2" applyNumberFormat="1" applyFont="1" applyFill="1" applyBorder="1" applyAlignment="1">
      <alignment horizontal="right" vertical="center" wrapText="1"/>
    </xf>
    <xf numFmtId="166" fontId="9" fillId="4" borderId="1" xfId="2" applyNumberFormat="1" applyFont="1" applyFill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/>
    <xf numFmtId="166" fontId="9" fillId="0" borderId="1" xfId="2" applyNumberFormat="1" applyFont="1" applyFill="1" applyBorder="1" applyAlignment="1">
      <alignment horizontal="right" vertical="center" wrapText="1"/>
    </xf>
    <xf numFmtId="49" fontId="11" fillId="4" borderId="1" xfId="1" applyNumberFormat="1" applyFont="1" applyFill="1" applyBorder="1" applyAlignment="1">
      <alignment vertical="top" wrapText="1"/>
    </xf>
    <xf numFmtId="0" fontId="12" fillId="4" borderId="1" xfId="1" applyFont="1" applyFill="1" applyBorder="1" applyAlignment="1">
      <alignment horizontal="center" wrapText="1"/>
    </xf>
    <xf numFmtId="0" fontId="13" fillId="4" borderId="1" xfId="1" applyFont="1" applyFill="1" applyBorder="1" applyAlignment="1">
      <alignment horizontal="center" wrapText="1"/>
    </xf>
    <xf numFmtId="49" fontId="9" fillId="3" borderId="1" xfId="1" applyNumberFormat="1" applyFont="1" applyFill="1" applyBorder="1" applyAlignment="1">
      <alignment horizontal="justify" vertical="top" wrapText="1"/>
    </xf>
    <xf numFmtId="164" fontId="9" fillId="3" borderId="1" xfId="2" applyNumberFormat="1" applyFont="1" applyFill="1" applyBorder="1" applyAlignment="1">
      <alignment horizontal="right" vertical="center" wrapText="1"/>
    </xf>
    <xf numFmtId="165" fontId="9" fillId="0" borderId="1" xfId="2" applyNumberFormat="1" applyFont="1" applyFill="1" applyBorder="1" applyAlignment="1">
      <alignment horizontal="right" vertical="center" wrapText="1"/>
    </xf>
    <xf numFmtId="165" fontId="9" fillId="5" borderId="1" xfId="2" applyNumberFormat="1" applyFont="1" applyFill="1" applyBorder="1" applyAlignment="1">
      <alignment horizontal="right" vertical="center" wrapText="1"/>
    </xf>
    <xf numFmtId="166" fontId="11" fillId="4" borderId="1" xfId="1" applyNumberFormat="1" applyFont="1" applyFill="1" applyBorder="1" applyAlignment="1">
      <alignment horizontal="right" vertical="top" wrapText="1"/>
    </xf>
    <xf numFmtId="0" fontId="0" fillId="0" borderId="0" xfId="0" applyFill="1"/>
    <xf numFmtId="164" fontId="16" fillId="3" borderId="1" xfId="3" applyNumberFormat="1" applyFont="1" applyFill="1" applyBorder="1" applyAlignment="1">
      <alignment vertical="center" wrapText="1"/>
    </xf>
    <xf numFmtId="164" fontId="9" fillId="3" borderId="1" xfId="3" applyNumberFormat="1" applyFont="1" applyFill="1" applyBorder="1" applyAlignment="1">
      <alignment vertical="center" wrapText="1"/>
    </xf>
    <xf numFmtId="2" fontId="9" fillId="0" borderId="1" xfId="1" applyNumberFormat="1" applyFont="1" applyFill="1" applyBorder="1" applyAlignment="1">
      <alignment horizontal="left" vertical="top" wrapText="1" indent="5"/>
    </xf>
    <xf numFmtId="1" fontId="9" fillId="0" borderId="1" xfId="2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top" wrapText="1"/>
    </xf>
    <xf numFmtId="49" fontId="7" fillId="2" borderId="1" xfId="1" applyNumberFormat="1" applyFont="1" applyFill="1" applyBorder="1" applyAlignment="1">
      <alignment horizontal="center" vertical="top" wrapText="1"/>
    </xf>
    <xf numFmtId="49" fontId="8" fillId="8" borderId="2" xfId="1" applyNumberFormat="1" applyFont="1" applyFill="1" applyBorder="1" applyAlignment="1">
      <alignment horizontal="center" vertical="center" textRotation="90" wrapText="1"/>
    </xf>
    <xf numFmtId="49" fontId="8" fillId="8" borderId="3" xfId="1" applyNumberFormat="1" applyFont="1" applyFill="1" applyBorder="1" applyAlignment="1">
      <alignment horizontal="center" vertical="center" textRotation="90" wrapText="1"/>
    </xf>
    <xf numFmtId="49" fontId="8" fillId="8" borderId="4" xfId="1" applyNumberFormat="1" applyFont="1" applyFill="1" applyBorder="1" applyAlignment="1">
      <alignment horizontal="center" vertical="center" textRotation="90" wrapText="1"/>
    </xf>
    <xf numFmtId="49" fontId="7" fillId="2" borderId="1" xfId="1" applyNumberFormat="1" applyFont="1" applyFill="1" applyBorder="1" applyAlignment="1">
      <alignment horizontal="center" vertical="top" wrapText="1"/>
    </xf>
    <xf numFmtId="0" fontId="0" fillId="11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7" fillId="2" borderId="1" xfId="1" applyNumberFormat="1" applyFont="1" applyFill="1" applyBorder="1" applyAlignment="1">
      <alignment horizontal="center" vertical="top" wrapText="1"/>
    </xf>
    <xf numFmtId="49" fontId="10" fillId="10" borderId="2" xfId="1" applyNumberFormat="1" applyFont="1" applyFill="1" applyBorder="1" applyAlignment="1">
      <alignment horizontal="center" vertical="center" textRotation="90" wrapText="1"/>
    </xf>
    <xf numFmtId="49" fontId="10" fillId="10" borderId="3" xfId="1" applyNumberFormat="1" applyFont="1" applyFill="1" applyBorder="1" applyAlignment="1">
      <alignment horizontal="center" vertical="center" textRotation="90" wrapText="1"/>
    </xf>
    <xf numFmtId="49" fontId="10" fillId="10" borderId="4" xfId="1" applyNumberFormat="1" applyFont="1" applyFill="1" applyBorder="1" applyAlignment="1">
      <alignment horizontal="center" vertical="center" textRotation="90" wrapText="1"/>
    </xf>
    <xf numFmtId="0" fontId="0" fillId="0" borderId="0" xfId="0"/>
    <xf numFmtId="0" fontId="20" fillId="0" borderId="0" xfId="0" applyFont="1" applyAlignment="1"/>
    <xf numFmtId="166" fontId="20" fillId="0" borderId="0" xfId="0" applyNumberFormat="1" applyFont="1" applyAlignment="1"/>
    <xf numFmtId="167" fontId="17" fillId="0" borderId="1" xfId="2" applyNumberFormat="1" applyFont="1" applyFill="1" applyBorder="1" applyAlignment="1" applyProtection="1">
      <alignment wrapText="1"/>
    </xf>
    <xf numFmtId="167" fontId="17" fillId="0" borderId="1" xfId="2" applyNumberFormat="1" applyFont="1" applyFill="1" applyBorder="1" applyAlignment="1" applyProtection="1">
      <alignment vertical="center" wrapText="1"/>
    </xf>
    <xf numFmtId="164" fontId="9" fillId="0" borderId="1" xfId="2" applyNumberFormat="1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49" fontId="8" fillId="7" borderId="2" xfId="1" applyNumberFormat="1" applyFont="1" applyFill="1" applyBorder="1" applyAlignment="1">
      <alignment horizontal="center" vertical="center" textRotation="90" wrapText="1"/>
    </xf>
    <xf numFmtId="49" fontId="8" fillId="7" borderId="3" xfId="1" applyNumberFormat="1" applyFont="1" applyFill="1" applyBorder="1" applyAlignment="1">
      <alignment horizontal="center" vertical="center" textRotation="90" wrapText="1"/>
    </xf>
    <xf numFmtId="49" fontId="8" fillId="7" borderId="4" xfId="1" applyNumberFormat="1" applyFont="1" applyFill="1" applyBorder="1" applyAlignment="1">
      <alignment horizontal="center" vertical="center" textRotation="90" wrapText="1"/>
    </xf>
    <xf numFmtId="49" fontId="9" fillId="6" borderId="1" xfId="1" applyNumberFormat="1" applyFont="1" applyFill="1" applyBorder="1" applyAlignment="1">
      <alignment horizontal="center" vertical="top" wrapText="1"/>
    </xf>
    <xf numFmtId="4" fontId="6" fillId="0" borderId="0" xfId="1" applyNumberFormat="1" applyFont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49" fontId="7" fillId="2" borderId="1" xfId="1" applyNumberFormat="1" applyFont="1" applyFill="1" applyBorder="1" applyAlignment="1">
      <alignment horizontal="center" vertical="top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0" fillId="0" borderId="0" xfId="0" applyFont="1"/>
    <xf numFmtId="49" fontId="8" fillId="8" borderId="2" xfId="1" applyNumberFormat="1" applyFont="1" applyFill="1" applyBorder="1" applyAlignment="1">
      <alignment horizontal="center" vertical="center" textRotation="90" wrapText="1"/>
    </xf>
    <xf numFmtId="49" fontId="8" fillId="8" borderId="3" xfId="1" applyNumberFormat="1" applyFont="1" applyFill="1" applyBorder="1" applyAlignment="1">
      <alignment horizontal="center" vertical="center" textRotation="90" wrapText="1"/>
    </xf>
    <xf numFmtId="49" fontId="8" fillId="8" borderId="4" xfId="1" applyNumberFormat="1" applyFont="1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8" fillId="9" borderId="2" xfId="1" applyNumberFormat="1" applyFont="1" applyFill="1" applyBorder="1" applyAlignment="1">
      <alignment horizontal="center" vertical="center" textRotation="90" wrapText="1"/>
    </xf>
    <xf numFmtId="49" fontId="8" fillId="9" borderId="3" xfId="1" applyNumberFormat="1" applyFont="1" applyFill="1" applyBorder="1" applyAlignment="1">
      <alignment horizontal="center" vertical="center" textRotation="90" wrapText="1"/>
    </xf>
    <xf numFmtId="49" fontId="8" fillId="9" borderId="4" xfId="1" applyNumberFormat="1" applyFont="1" applyFill="1" applyBorder="1" applyAlignment="1">
      <alignment horizontal="center" vertical="center" textRotation="90" wrapText="1"/>
    </xf>
    <xf numFmtId="49" fontId="10" fillId="10" borderId="2" xfId="1" applyNumberFormat="1" applyFont="1" applyFill="1" applyBorder="1" applyAlignment="1">
      <alignment horizontal="center" vertical="center" textRotation="90" wrapText="1"/>
    </xf>
    <xf numFmtId="49" fontId="10" fillId="10" borderId="3" xfId="1" applyNumberFormat="1" applyFont="1" applyFill="1" applyBorder="1" applyAlignment="1">
      <alignment horizontal="center" vertical="center" textRotation="90" wrapText="1"/>
    </xf>
    <xf numFmtId="49" fontId="10" fillId="10" borderId="4" xfId="1" applyNumberFormat="1" applyFont="1" applyFill="1" applyBorder="1" applyAlignment="1">
      <alignment horizontal="center" vertical="center" textRotation="90" wrapText="1"/>
    </xf>
    <xf numFmtId="0" fontId="17" fillId="3" borderId="1" xfId="3" applyFont="1" applyFill="1" applyBorder="1" applyAlignment="1">
      <alignment horizontal="center" vertical="top"/>
    </xf>
    <xf numFmtId="49" fontId="9" fillId="6" borderId="1" xfId="3" applyNumberFormat="1" applyFont="1" applyFill="1" applyBorder="1" applyAlignment="1">
      <alignment horizontal="center" vertical="top" wrapText="1"/>
    </xf>
    <xf numFmtId="0" fontId="20" fillId="0" borderId="0" xfId="0" applyFont="1" applyFill="1" applyBorder="1"/>
  </cellXfs>
  <cellStyles count="16">
    <cellStyle name="Excel Built-in Percent" xfId="4"/>
    <cellStyle name="Обычный" xfId="0" builtinId="0"/>
    <cellStyle name="Обычный 2" xfId="5"/>
    <cellStyle name="Обычный 2 2" xfId="1"/>
    <cellStyle name="Обычный 2 2 2" xfId="6"/>
    <cellStyle name="Обычный 2 2 2 2" xfId="7"/>
    <cellStyle name="Обычный 2 2 3" xfId="8"/>
    <cellStyle name="Обычный 2 3" xfId="3"/>
    <cellStyle name="Обычный 2 3 2" xfId="9"/>
    <cellStyle name="Обычный 2 4" xfId="10"/>
    <cellStyle name="Обычный 3" xfId="11"/>
    <cellStyle name="Процентный 2" xfId="2"/>
    <cellStyle name="Процентный 3" xfId="12"/>
    <cellStyle name="Процентный 3 2" xfId="13"/>
    <cellStyle name="Процентный 3 2 2" xfId="14"/>
    <cellStyle name="Процентный 3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101"/>
  <sheetViews>
    <sheetView topLeftCell="A79" zoomScale="80" zoomScaleNormal="80" workbookViewId="0">
      <selection activeCell="AF93" sqref="AF93"/>
    </sheetView>
  </sheetViews>
  <sheetFormatPr defaultRowHeight="15"/>
  <cols>
    <col min="1" max="1" width="12.85546875" customWidth="1"/>
    <col min="2" max="3" width="8.28515625" customWidth="1"/>
    <col min="4" max="7" width="5.140625" customWidth="1"/>
    <col min="8" max="8" width="62.28515625" customWidth="1"/>
    <col min="9" max="9" width="12" customWidth="1"/>
    <col min="10" max="10" width="16.42578125" customWidth="1"/>
    <col min="11" max="11" width="16.85546875" customWidth="1"/>
    <col min="12" max="12" width="24.5703125" customWidth="1"/>
    <col min="13" max="13" width="33.28515625" hidden="1" customWidth="1"/>
    <col min="14" max="21" width="0" hidden="1" customWidth="1"/>
    <col min="22" max="22" width="30.28515625" hidden="1" customWidth="1"/>
    <col min="23" max="23" width="10.5703125" hidden="1" customWidth="1"/>
    <col min="24" max="31" width="0" hidden="1" customWidth="1"/>
  </cols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2" ht="18.75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32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32" ht="18.7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32" ht="18.75">
      <c r="A5" s="79" t="s">
        <v>1</v>
      </c>
      <c r="B5" s="45"/>
      <c r="C5" s="46"/>
      <c r="D5" s="3"/>
      <c r="E5" s="3"/>
      <c r="F5" s="3"/>
      <c r="G5" s="3"/>
      <c r="H5" s="80"/>
      <c r="I5" s="80"/>
      <c r="J5" s="80"/>
      <c r="K5" s="80"/>
      <c r="L5" s="80"/>
    </row>
    <row r="6" spans="1:32" ht="56.25">
      <c r="A6" s="79"/>
      <c r="B6" s="45"/>
      <c r="C6" s="46"/>
      <c r="D6" s="3"/>
      <c r="E6" s="3"/>
      <c r="F6" s="3"/>
      <c r="G6" s="3"/>
      <c r="H6" s="3" t="s">
        <v>2</v>
      </c>
      <c r="I6" s="4" t="s">
        <v>3</v>
      </c>
      <c r="J6" s="4" t="s">
        <v>50</v>
      </c>
      <c r="K6" s="4" t="s">
        <v>4</v>
      </c>
      <c r="L6" s="4"/>
    </row>
    <row r="7" spans="1:32" ht="18.75">
      <c r="A7" s="5" t="s">
        <v>5</v>
      </c>
      <c r="B7" s="5"/>
      <c r="C7" s="5"/>
      <c r="D7" s="5"/>
      <c r="E7" s="5"/>
      <c r="F7" s="5"/>
      <c r="G7" s="5"/>
      <c r="H7" s="5" t="s">
        <v>6</v>
      </c>
      <c r="I7" s="6">
        <v>4</v>
      </c>
      <c r="J7" s="6">
        <v>5</v>
      </c>
      <c r="K7" s="6">
        <v>6</v>
      </c>
      <c r="L7" s="6">
        <v>7</v>
      </c>
    </row>
    <row r="8" spans="1:32" ht="30" customHeight="1">
      <c r="A8" s="73" t="s">
        <v>7</v>
      </c>
      <c r="B8" s="73" t="s">
        <v>82</v>
      </c>
      <c r="C8" s="73" t="s">
        <v>7</v>
      </c>
      <c r="D8" s="73" t="s">
        <v>8</v>
      </c>
      <c r="E8" s="73" t="s">
        <v>9</v>
      </c>
      <c r="F8" s="73" t="s">
        <v>10</v>
      </c>
      <c r="G8" s="73" t="s">
        <v>11</v>
      </c>
      <c r="H8" s="32" t="s">
        <v>12</v>
      </c>
      <c r="I8" s="32"/>
      <c r="J8" s="33" t="s">
        <v>13</v>
      </c>
      <c r="K8" s="33" t="s">
        <v>14</v>
      </c>
      <c r="L8" s="34" t="s">
        <v>57</v>
      </c>
    </row>
    <row r="9" spans="1:32" ht="38.25">
      <c r="A9" s="74"/>
      <c r="B9" s="74"/>
      <c r="C9" s="74"/>
      <c r="D9" s="74"/>
      <c r="E9" s="74"/>
      <c r="F9" s="74"/>
      <c r="G9" s="74"/>
      <c r="H9" s="35" t="s">
        <v>15</v>
      </c>
      <c r="I9" s="13" t="s">
        <v>16</v>
      </c>
      <c r="J9" s="36">
        <f>J11/J10*100</f>
        <v>100</v>
      </c>
      <c r="K9" s="36">
        <f>K11/K10*100</f>
        <v>100</v>
      </c>
      <c r="L9" s="36">
        <f>IF(K9/J9*100&gt;130,130,K9/J9*100)</f>
        <v>100</v>
      </c>
    </row>
    <row r="10" spans="1:32">
      <c r="A10" s="74"/>
      <c r="B10" s="74"/>
      <c r="C10" s="74"/>
      <c r="D10" s="74"/>
      <c r="E10" s="74"/>
      <c r="F10" s="74"/>
      <c r="G10" s="74"/>
      <c r="H10" s="8" t="s">
        <v>17</v>
      </c>
      <c r="I10" s="16" t="s">
        <v>18</v>
      </c>
      <c r="J10" s="37">
        <v>6.47</v>
      </c>
      <c r="K10" s="37">
        <v>6.47</v>
      </c>
      <c r="L10" s="28"/>
    </row>
    <row r="11" spans="1:32">
      <c r="A11" s="74"/>
      <c r="B11" s="74"/>
      <c r="C11" s="74"/>
      <c r="D11" s="74"/>
      <c r="E11" s="74"/>
      <c r="F11" s="74"/>
      <c r="G11" s="74"/>
      <c r="H11" s="8" t="s">
        <v>19</v>
      </c>
      <c r="I11" s="16" t="s">
        <v>18</v>
      </c>
      <c r="J11" s="37">
        <v>6.47</v>
      </c>
      <c r="K11" s="37">
        <v>6.47</v>
      </c>
      <c r="L11" s="28"/>
      <c r="M11" s="30" t="e">
        <f>K11+#REF!+K34+K57+#REF!+#REF!+#REF!+#REF!+#REF!+#REF!+#REF!+#REF!+#REF!+#REF!+#REF!</f>
        <v>#REF!</v>
      </c>
    </row>
    <row r="12" spans="1:32" ht="38.25">
      <c r="A12" s="74"/>
      <c r="B12" s="74"/>
      <c r="C12" s="74"/>
      <c r="D12" s="74"/>
      <c r="E12" s="74"/>
      <c r="F12" s="74"/>
      <c r="G12" s="74"/>
      <c r="H12" s="35" t="s">
        <v>20</v>
      </c>
      <c r="I12" s="13" t="s">
        <v>16</v>
      </c>
      <c r="J12" s="36">
        <f>J14/J13*100</f>
        <v>75</v>
      </c>
      <c r="K12" s="36">
        <f>K14/K13*100</f>
        <v>75</v>
      </c>
      <c r="L12" s="36">
        <f>IF(K12/J12*100&gt;130,130,K12/J12*100)</f>
        <v>100</v>
      </c>
      <c r="M12" s="29" t="e">
        <f>K13+#REF!+K36+K59+#REF!+#REF!+#REF!+#REF!+#REF!+#REF!+#REF!+#REF!+#REF!+#REF!+#REF!</f>
        <v>#REF!</v>
      </c>
    </row>
    <row r="13" spans="1:32">
      <c r="A13" s="74"/>
      <c r="B13" s="74"/>
      <c r="C13" s="74"/>
      <c r="D13" s="74"/>
      <c r="E13" s="74"/>
      <c r="F13" s="74"/>
      <c r="G13" s="74"/>
      <c r="H13" s="8" t="s">
        <v>21</v>
      </c>
      <c r="I13" s="16" t="s">
        <v>22</v>
      </c>
      <c r="J13" s="31">
        <v>4</v>
      </c>
      <c r="K13" s="31">
        <v>4</v>
      </c>
      <c r="L13" s="28"/>
      <c r="AB13" s="72"/>
      <c r="AC13" s="72"/>
    </row>
    <row r="14" spans="1:32">
      <c r="A14" s="74"/>
      <c r="B14" s="74"/>
      <c r="C14" s="74"/>
      <c r="D14" s="74"/>
      <c r="E14" s="74"/>
      <c r="F14" s="74"/>
      <c r="G14" s="74"/>
      <c r="H14" s="8" t="s">
        <v>23</v>
      </c>
      <c r="I14" s="16" t="s">
        <v>22</v>
      </c>
      <c r="J14" s="31">
        <v>3</v>
      </c>
      <c r="K14" s="31">
        <v>3</v>
      </c>
      <c r="L14" s="28"/>
    </row>
    <row r="15" spans="1:32" ht="63.75">
      <c r="A15" s="74"/>
      <c r="B15" s="74"/>
      <c r="C15" s="74"/>
      <c r="D15" s="74"/>
      <c r="E15" s="74"/>
      <c r="F15" s="74"/>
      <c r="G15" s="74"/>
      <c r="H15" s="7" t="s">
        <v>24</v>
      </c>
      <c r="I15" s="13" t="s">
        <v>16</v>
      </c>
      <c r="J15" s="36">
        <f>J17/J16*100</f>
        <v>100</v>
      </c>
      <c r="K15" s="36">
        <f>K17/K16*100</f>
        <v>90</v>
      </c>
      <c r="L15" s="36">
        <f>IF(K15/J15*100&gt;130,130,K15/J15*100)</f>
        <v>90</v>
      </c>
      <c r="N15" s="29"/>
      <c r="W15" s="30" t="e">
        <f>J11+#REF!+J33+J56</f>
        <v>#REF!</v>
      </c>
    </row>
    <row r="16" spans="1:32">
      <c r="A16" s="74"/>
      <c r="B16" s="74"/>
      <c r="C16" s="74"/>
      <c r="D16" s="74"/>
      <c r="E16" s="74"/>
      <c r="F16" s="74"/>
      <c r="G16" s="74"/>
      <c r="H16" s="8" t="s">
        <v>25</v>
      </c>
      <c r="I16" s="16" t="s">
        <v>22</v>
      </c>
      <c r="J16" s="31">
        <v>10</v>
      </c>
      <c r="K16" s="31">
        <v>10</v>
      </c>
      <c r="L16" s="28"/>
      <c r="AF16" s="67"/>
    </row>
    <row r="17" spans="1:32" ht="25.5">
      <c r="A17" s="74"/>
      <c r="B17" s="74"/>
      <c r="C17" s="74"/>
      <c r="D17" s="74"/>
      <c r="E17" s="74"/>
      <c r="F17" s="74"/>
      <c r="G17" s="74"/>
      <c r="H17" s="8" t="s">
        <v>26</v>
      </c>
      <c r="I17" s="16" t="s">
        <v>22</v>
      </c>
      <c r="J17" s="31">
        <v>10</v>
      </c>
      <c r="K17" s="31">
        <v>9</v>
      </c>
      <c r="L17" s="28"/>
      <c r="N17" s="30"/>
    </row>
    <row r="18" spans="1:32">
      <c r="A18" s="74"/>
      <c r="B18" s="74"/>
      <c r="C18" s="74"/>
      <c r="D18" s="74"/>
      <c r="E18" s="74"/>
      <c r="F18" s="74"/>
      <c r="G18" s="74"/>
      <c r="H18" s="76" t="s">
        <v>27</v>
      </c>
      <c r="I18" s="76"/>
      <c r="J18" s="76"/>
      <c r="K18" s="76"/>
      <c r="L18" s="25">
        <f>(L9+L12)/3</f>
        <v>66.666666666666671</v>
      </c>
      <c r="V18" s="51" t="s">
        <v>92</v>
      </c>
      <c r="W18" s="29" t="e">
        <f>K13+#REF!+K36+K59</f>
        <v>#REF!</v>
      </c>
    </row>
    <row r="19" spans="1:32" ht="30">
      <c r="A19" s="74"/>
      <c r="B19" s="74"/>
      <c r="C19" s="74"/>
      <c r="D19" s="74"/>
      <c r="E19" s="74"/>
      <c r="F19" s="74"/>
      <c r="G19" s="74"/>
      <c r="H19" s="32" t="s">
        <v>28</v>
      </c>
      <c r="I19" s="32"/>
      <c r="J19" s="39" t="s">
        <v>29</v>
      </c>
      <c r="K19" s="39" t="s">
        <v>30</v>
      </c>
      <c r="L19" s="39" t="s">
        <v>31</v>
      </c>
    </row>
    <row r="20" spans="1:32">
      <c r="A20" s="74"/>
      <c r="B20" s="74"/>
      <c r="C20" s="74"/>
      <c r="D20" s="74"/>
      <c r="E20" s="74"/>
      <c r="F20" s="74"/>
      <c r="G20" s="74"/>
      <c r="H20" s="22" t="s">
        <v>32</v>
      </c>
      <c r="I20" s="23" t="s">
        <v>22</v>
      </c>
      <c r="J20" s="24">
        <f>ROUND(((J21+J22+J23+J24+J25+J26+J27+J28+J29)/9),0)</f>
        <v>27</v>
      </c>
      <c r="K20" s="24">
        <f>ROUND(((K21+K22+K23+K24+K25+K26+K27+K28+K29)/6),0)</f>
        <v>35</v>
      </c>
      <c r="L20" s="25">
        <f>K20/J20*100</f>
        <v>129.62962962962962</v>
      </c>
    </row>
    <row r="21" spans="1:32">
      <c r="A21" s="74"/>
      <c r="B21" s="74"/>
      <c r="C21" s="74"/>
      <c r="D21" s="74"/>
      <c r="E21" s="74"/>
      <c r="F21" s="74"/>
      <c r="G21" s="74"/>
      <c r="H21" s="26" t="s">
        <v>51</v>
      </c>
      <c r="I21" s="16" t="s">
        <v>22</v>
      </c>
      <c r="J21" s="28">
        <v>27</v>
      </c>
      <c r="K21" s="31">
        <v>27</v>
      </c>
      <c r="L21" s="28"/>
      <c r="M21" t="s">
        <v>71</v>
      </c>
    </row>
    <row r="22" spans="1:32">
      <c r="A22" s="74"/>
      <c r="B22" s="74"/>
      <c r="C22" s="74"/>
      <c r="D22" s="74"/>
      <c r="E22" s="74"/>
      <c r="F22" s="74"/>
      <c r="G22" s="74"/>
      <c r="H22" s="26" t="s">
        <v>58</v>
      </c>
      <c r="I22" s="16" t="s">
        <v>22</v>
      </c>
      <c r="J22" s="28">
        <v>27</v>
      </c>
      <c r="K22" s="31">
        <v>27</v>
      </c>
      <c r="L22" s="28"/>
      <c r="Z22" s="53" t="s">
        <v>95</v>
      </c>
    </row>
    <row r="23" spans="1:32">
      <c r="A23" s="74"/>
      <c r="B23" s="74"/>
      <c r="C23" s="74"/>
      <c r="D23" s="74"/>
      <c r="E23" s="74"/>
      <c r="F23" s="74"/>
      <c r="G23" s="74"/>
      <c r="H23" s="26" t="s">
        <v>52</v>
      </c>
      <c r="I23" s="16" t="s">
        <v>22</v>
      </c>
      <c r="J23" s="28">
        <v>27</v>
      </c>
      <c r="K23" s="31">
        <v>27</v>
      </c>
      <c r="L23" s="28"/>
      <c r="Z23" s="53" t="s">
        <v>96</v>
      </c>
      <c r="AF23" s="70"/>
    </row>
    <row r="24" spans="1:32">
      <c r="A24" s="74"/>
      <c r="B24" s="74"/>
      <c r="C24" s="74"/>
      <c r="D24" s="74"/>
      <c r="E24" s="74"/>
      <c r="F24" s="74"/>
      <c r="G24" s="74"/>
      <c r="H24" s="26" t="s">
        <v>53</v>
      </c>
      <c r="I24" s="16" t="s">
        <v>22</v>
      </c>
      <c r="J24" s="28">
        <v>27</v>
      </c>
      <c r="K24" s="31">
        <v>27</v>
      </c>
      <c r="L24" s="28"/>
      <c r="AB24" s="52"/>
      <c r="AF24" s="69"/>
    </row>
    <row r="25" spans="1:32">
      <c r="A25" s="74"/>
      <c r="B25" s="74"/>
      <c r="C25" s="74"/>
      <c r="D25" s="74"/>
      <c r="E25" s="74"/>
      <c r="F25" s="74"/>
      <c r="G25" s="74"/>
      <c r="H25" s="26" t="s">
        <v>54</v>
      </c>
      <c r="I25" s="16" t="s">
        <v>22</v>
      </c>
      <c r="J25" s="28">
        <v>27</v>
      </c>
      <c r="K25" s="31">
        <v>27</v>
      </c>
      <c r="L25" s="28"/>
      <c r="AB25" s="52"/>
    </row>
    <row r="26" spans="1:32">
      <c r="A26" s="74"/>
      <c r="B26" s="74"/>
      <c r="C26" s="74"/>
      <c r="D26" s="74"/>
      <c r="E26" s="74"/>
      <c r="F26" s="74"/>
      <c r="G26" s="74"/>
      <c r="H26" s="26" t="s">
        <v>56</v>
      </c>
      <c r="I26" s="16" t="s">
        <v>22</v>
      </c>
      <c r="J26" s="28">
        <v>27</v>
      </c>
      <c r="K26" s="31">
        <v>18</v>
      </c>
      <c r="L26" s="28"/>
    </row>
    <row r="27" spans="1:32">
      <c r="A27" s="74"/>
      <c r="B27" s="74"/>
      <c r="C27" s="74"/>
      <c r="D27" s="74"/>
      <c r="E27" s="74"/>
      <c r="F27" s="74"/>
      <c r="G27" s="74"/>
      <c r="H27" s="26" t="s">
        <v>60</v>
      </c>
      <c r="I27" s="16" t="s">
        <v>22</v>
      </c>
      <c r="J27" s="28">
        <v>27</v>
      </c>
      <c r="K27" s="31">
        <v>18</v>
      </c>
      <c r="L27" s="28"/>
    </row>
    <row r="28" spans="1:32">
      <c r="A28" s="74"/>
      <c r="B28" s="74"/>
      <c r="C28" s="74"/>
      <c r="D28" s="74"/>
      <c r="E28" s="74"/>
      <c r="F28" s="74"/>
      <c r="G28" s="74"/>
      <c r="H28" s="26" t="s">
        <v>61</v>
      </c>
      <c r="I28" s="16" t="s">
        <v>22</v>
      </c>
      <c r="J28" s="28">
        <v>27</v>
      </c>
      <c r="K28" s="31">
        <v>18</v>
      </c>
      <c r="L28" s="28"/>
    </row>
    <row r="29" spans="1:32">
      <c r="A29" s="74"/>
      <c r="B29" s="74"/>
      <c r="C29" s="74"/>
      <c r="D29" s="74"/>
      <c r="E29" s="74"/>
      <c r="F29" s="74"/>
      <c r="G29" s="74"/>
      <c r="H29" s="26" t="s">
        <v>62</v>
      </c>
      <c r="I29" s="16" t="s">
        <v>22</v>
      </c>
      <c r="J29" s="28">
        <v>27</v>
      </c>
      <c r="K29" s="31">
        <v>18</v>
      </c>
      <c r="L29" s="28"/>
    </row>
    <row r="30" spans="1:32">
      <c r="A30" s="75"/>
      <c r="B30" s="75"/>
      <c r="C30" s="75"/>
      <c r="D30" s="75"/>
      <c r="E30" s="75"/>
      <c r="F30" s="75"/>
      <c r="G30" s="75"/>
      <c r="H30" s="76" t="s">
        <v>33</v>
      </c>
      <c r="I30" s="76"/>
      <c r="J30" s="76"/>
      <c r="K30" s="76"/>
      <c r="L30" s="25">
        <f>(L20+L18)/2</f>
        <v>98.148148148148152</v>
      </c>
    </row>
    <row r="31" spans="1:32" ht="30" customHeight="1">
      <c r="A31" s="73" t="s">
        <v>7</v>
      </c>
      <c r="B31" s="73" t="s">
        <v>83</v>
      </c>
      <c r="C31" s="73" t="s">
        <v>7</v>
      </c>
      <c r="D31" s="73" t="s">
        <v>10</v>
      </c>
      <c r="E31" s="73" t="s">
        <v>10</v>
      </c>
      <c r="F31" s="73" t="s">
        <v>10</v>
      </c>
      <c r="G31" s="73" t="s">
        <v>11</v>
      </c>
      <c r="H31" s="32" t="s">
        <v>12</v>
      </c>
      <c r="I31" s="32"/>
      <c r="J31" s="33" t="s">
        <v>13</v>
      </c>
      <c r="K31" s="33" t="s">
        <v>14</v>
      </c>
      <c r="L31" s="34" t="s">
        <v>57</v>
      </c>
    </row>
    <row r="32" spans="1:32" ht="38.25">
      <c r="A32" s="74"/>
      <c r="B32" s="74"/>
      <c r="C32" s="74"/>
      <c r="D32" s="74"/>
      <c r="E32" s="74"/>
      <c r="F32" s="74"/>
      <c r="G32" s="74"/>
      <c r="H32" s="35" t="s">
        <v>15</v>
      </c>
      <c r="I32" s="13" t="s">
        <v>16</v>
      </c>
      <c r="J32" s="36">
        <f>J34/J33*100</f>
        <v>100</v>
      </c>
      <c r="K32" s="36">
        <f>K34/K33*100</f>
        <v>100</v>
      </c>
      <c r="L32" s="36">
        <f>IF(K32/J32*100&gt;130,130,K32/J32*100)</f>
        <v>100</v>
      </c>
    </row>
    <row r="33" spans="1:19">
      <c r="A33" s="74"/>
      <c r="B33" s="74"/>
      <c r="C33" s="74"/>
      <c r="D33" s="74"/>
      <c r="E33" s="74"/>
      <c r="F33" s="74"/>
      <c r="G33" s="74"/>
      <c r="H33" s="8" t="s">
        <v>17</v>
      </c>
      <c r="I33" s="16" t="s">
        <v>18</v>
      </c>
      <c r="J33" s="37">
        <v>25.46</v>
      </c>
      <c r="K33" s="37">
        <v>25.46</v>
      </c>
      <c r="L33" s="28"/>
    </row>
    <row r="34" spans="1:19">
      <c r="A34" s="74"/>
      <c r="B34" s="74"/>
      <c r="C34" s="74"/>
      <c r="D34" s="74"/>
      <c r="E34" s="74"/>
      <c r="F34" s="74"/>
      <c r="G34" s="74"/>
      <c r="H34" s="8" t="s">
        <v>19</v>
      </c>
      <c r="I34" s="16" t="s">
        <v>18</v>
      </c>
      <c r="J34" s="37">
        <v>25.46</v>
      </c>
      <c r="K34" s="37">
        <v>25.46</v>
      </c>
      <c r="L34" s="28"/>
    </row>
    <row r="35" spans="1:19" ht="38.25">
      <c r="A35" s="74"/>
      <c r="B35" s="74"/>
      <c r="C35" s="74"/>
      <c r="D35" s="74"/>
      <c r="E35" s="74"/>
      <c r="F35" s="74"/>
      <c r="G35" s="74"/>
      <c r="H35" s="35" t="s">
        <v>20</v>
      </c>
      <c r="I35" s="13" t="s">
        <v>16</v>
      </c>
      <c r="J35" s="36">
        <f>J37/J36*100</f>
        <v>77.777777777777786</v>
      </c>
      <c r="K35" s="36">
        <f>K37/K36*100</f>
        <v>77.777777777777786</v>
      </c>
      <c r="L35" s="36">
        <f>IF(K35/J35*100&gt;130,130,K35/J35*100)</f>
        <v>100</v>
      </c>
    </row>
    <row r="36" spans="1:19">
      <c r="A36" s="74"/>
      <c r="B36" s="74"/>
      <c r="C36" s="74"/>
      <c r="D36" s="74"/>
      <c r="E36" s="74"/>
      <c r="F36" s="74"/>
      <c r="G36" s="74"/>
      <c r="H36" s="8" t="s">
        <v>21</v>
      </c>
      <c r="I36" s="16" t="s">
        <v>22</v>
      </c>
      <c r="J36" s="31">
        <v>18</v>
      </c>
      <c r="K36" s="31">
        <v>18</v>
      </c>
      <c r="L36" s="28"/>
    </row>
    <row r="37" spans="1:19">
      <c r="A37" s="74"/>
      <c r="B37" s="74"/>
      <c r="C37" s="74"/>
      <c r="D37" s="74"/>
      <c r="E37" s="74"/>
      <c r="F37" s="74"/>
      <c r="G37" s="74"/>
      <c r="H37" s="8" t="s">
        <v>23</v>
      </c>
      <c r="I37" s="16" t="s">
        <v>22</v>
      </c>
      <c r="J37" s="31">
        <v>14</v>
      </c>
      <c r="K37" s="31">
        <v>14</v>
      </c>
      <c r="L37" s="28"/>
    </row>
    <row r="38" spans="1:19" ht="63.75">
      <c r="A38" s="74"/>
      <c r="B38" s="74"/>
      <c r="C38" s="74"/>
      <c r="D38" s="74"/>
      <c r="E38" s="74"/>
      <c r="F38" s="74"/>
      <c r="G38" s="74"/>
      <c r="H38" s="7" t="s">
        <v>24</v>
      </c>
      <c r="I38" s="13" t="s">
        <v>16</v>
      </c>
      <c r="J38" s="36">
        <f>J40/J39*100</f>
        <v>100</v>
      </c>
      <c r="K38" s="36">
        <f>K40/K39*100</f>
        <v>100</v>
      </c>
      <c r="L38" s="36">
        <f>IF(K38/J38*100&gt;130,130,K38/J38*100)</f>
        <v>100</v>
      </c>
    </row>
    <row r="39" spans="1:19">
      <c r="A39" s="74"/>
      <c r="B39" s="74"/>
      <c r="C39" s="74"/>
      <c r="D39" s="74"/>
      <c r="E39" s="74"/>
      <c r="F39" s="74"/>
      <c r="G39" s="74"/>
      <c r="H39" s="8" t="s">
        <v>25</v>
      </c>
      <c r="I39" s="16" t="s">
        <v>22</v>
      </c>
      <c r="J39" s="31">
        <v>41</v>
      </c>
      <c r="K39" s="31">
        <v>41</v>
      </c>
      <c r="L39" s="28"/>
    </row>
    <row r="40" spans="1:19" ht="25.5">
      <c r="A40" s="74"/>
      <c r="B40" s="74"/>
      <c r="C40" s="74"/>
      <c r="D40" s="74"/>
      <c r="E40" s="74"/>
      <c r="F40" s="74"/>
      <c r="G40" s="74"/>
      <c r="H40" s="8" t="s">
        <v>26</v>
      </c>
      <c r="I40" s="16" t="s">
        <v>22</v>
      </c>
      <c r="J40" s="31">
        <v>41</v>
      </c>
      <c r="K40" s="31">
        <v>41</v>
      </c>
      <c r="L40" s="28"/>
    </row>
    <row r="41" spans="1:19">
      <c r="A41" s="74"/>
      <c r="B41" s="74"/>
      <c r="C41" s="74"/>
      <c r="D41" s="74"/>
      <c r="E41" s="74"/>
      <c r="F41" s="74"/>
      <c r="G41" s="74"/>
      <c r="H41" s="76" t="s">
        <v>27</v>
      </c>
      <c r="I41" s="76"/>
      <c r="J41" s="76"/>
      <c r="K41" s="76"/>
      <c r="L41" s="25">
        <f>(L32+L35)/2</f>
        <v>100</v>
      </c>
    </row>
    <row r="42" spans="1:19" ht="30">
      <c r="A42" s="74"/>
      <c r="B42" s="74"/>
      <c r="C42" s="74"/>
      <c r="D42" s="74"/>
      <c r="E42" s="74"/>
      <c r="F42" s="74"/>
      <c r="G42" s="74"/>
      <c r="H42" s="32" t="s">
        <v>28</v>
      </c>
      <c r="I42" s="32"/>
      <c r="J42" s="39" t="s">
        <v>29</v>
      </c>
      <c r="K42" s="39" t="s">
        <v>30</v>
      </c>
      <c r="L42" s="39" t="s">
        <v>31</v>
      </c>
    </row>
    <row r="43" spans="1:19">
      <c r="A43" s="74"/>
      <c r="B43" s="74"/>
      <c r="C43" s="74"/>
      <c r="D43" s="74"/>
      <c r="E43" s="74"/>
      <c r="F43" s="74"/>
      <c r="G43" s="74"/>
      <c r="H43" s="22" t="s">
        <v>32</v>
      </c>
      <c r="I43" s="23" t="s">
        <v>22</v>
      </c>
      <c r="J43" s="24">
        <f>ROUND(((J44+J45+J46+J47+J48+J49+J50+J51+J52)/9),0)</f>
        <v>210</v>
      </c>
      <c r="K43" s="24">
        <f>ROUND(((K44+K45+K46+K47+K48+K49+K50+K51+K52)/6),0)</f>
        <v>314</v>
      </c>
      <c r="L43" s="25">
        <f>K43/J43*100</f>
        <v>149.52380952380952</v>
      </c>
    </row>
    <row r="44" spans="1:19">
      <c r="A44" s="74"/>
      <c r="B44" s="74"/>
      <c r="C44" s="74"/>
      <c r="D44" s="74"/>
      <c r="E44" s="74"/>
      <c r="F44" s="74"/>
      <c r="G44" s="74"/>
      <c r="H44" s="26" t="s">
        <v>51</v>
      </c>
      <c r="I44" s="16" t="s">
        <v>22</v>
      </c>
      <c r="J44" s="28">
        <v>210</v>
      </c>
      <c r="K44" s="28">
        <v>210</v>
      </c>
      <c r="L44" s="28"/>
      <c r="M44" t="s">
        <v>68</v>
      </c>
      <c r="N44" s="71"/>
      <c r="O44" s="71"/>
      <c r="P44" s="71"/>
      <c r="Q44" s="71"/>
      <c r="R44" s="71"/>
      <c r="S44" s="71"/>
    </row>
    <row r="45" spans="1:19">
      <c r="A45" s="74"/>
      <c r="B45" s="74"/>
      <c r="C45" s="74"/>
      <c r="D45" s="74"/>
      <c r="E45" s="74"/>
      <c r="F45" s="74"/>
      <c r="G45" s="74"/>
      <c r="H45" s="26" t="s">
        <v>58</v>
      </c>
      <c r="I45" s="16" t="s">
        <v>22</v>
      </c>
      <c r="J45" s="28">
        <v>210</v>
      </c>
      <c r="K45" s="28">
        <v>210</v>
      </c>
      <c r="L45" s="28"/>
      <c r="M45" t="s">
        <v>72</v>
      </c>
    </row>
    <row r="46" spans="1:19">
      <c r="A46" s="74"/>
      <c r="B46" s="74"/>
      <c r="C46" s="74"/>
      <c r="D46" s="74"/>
      <c r="E46" s="74"/>
      <c r="F46" s="74"/>
      <c r="G46" s="74"/>
      <c r="H46" s="26" t="s">
        <v>52</v>
      </c>
      <c r="I46" s="16" t="s">
        <v>22</v>
      </c>
      <c r="J46" s="28">
        <v>210</v>
      </c>
      <c r="K46" s="28">
        <v>208</v>
      </c>
      <c r="L46" s="28"/>
      <c r="M46" t="s">
        <v>69</v>
      </c>
    </row>
    <row r="47" spans="1:19">
      <c r="A47" s="74"/>
      <c r="B47" s="74"/>
      <c r="C47" s="74"/>
      <c r="D47" s="74"/>
      <c r="E47" s="74"/>
      <c r="F47" s="74"/>
      <c r="G47" s="74"/>
      <c r="H47" s="26" t="s">
        <v>53</v>
      </c>
      <c r="I47" s="16" t="s">
        <v>22</v>
      </c>
      <c r="J47" s="28">
        <v>210</v>
      </c>
      <c r="K47" s="28">
        <v>208</v>
      </c>
      <c r="L47" s="28"/>
    </row>
    <row r="48" spans="1:19">
      <c r="A48" s="74"/>
      <c r="B48" s="74"/>
      <c r="C48" s="74"/>
      <c r="D48" s="74"/>
      <c r="E48" s="74"/>
      <c r="F48" s="74"/>
      <c r="G48" s="74"/>
      <c r="H48" s="26" t="s">
        <v>54</v>
      </c>
      <c r="I48" s="16" t="s">
        <v>22</v>
      </c>
      <c r="J48" s="28">
        <v>210</v>
      </c>
      <c r="K48" s="28">
        <v>208</v>
      </c>
      <c r="L48" s="28"/>
    </row>
    <row r="49" spans="1:32">
      <c r="A49" s="74"/>
      <c r="B49" s="74"/>
      <c r="C49" s="74"/>
      <c r="D49" s="74"/>
      <c r="E49" s="74"/>
      <c r="F49" s="74"/>
      <c r="G49" s="74"/>
      <c r="H49" s="26" t="s">
        <v>56</v>
      </c>
      <c r="I49" s="16" t="s">
        <v>22</v>
      </c>
      <c r="J49" s="28">
        <v>210</v>
      </c>
      <c r="K49" s="28">
        <v>210</v>
      </c>
      <c r="L49" s="28"/>
      <c r="N49" s="71"/>
      <c r="O49" s="71"/>
      <c r="P49" s="71"/>
      <c r="Q49" s="71"/>
      <c r="R49" s="71"/>
      <c r="S49" s="71"/>
    </row>
    <row r="50" spans="1:32">
      <c r="A50" s="74"/>
      <c r="B50" s="74"/>
      <c r="C50" s="74"/>
      <c r="D50" s="74"/>
      <c r="E50" s="74"/>
      <c r="F50" s="74"/>
      <c r="G50" s="74"/>
      <c r="H50" s="26" t="s">
        <v>60</v>
      </c>
      <c r="I50" s="16" t="s">
        <v>22</v>
      </c>
      <c r="J50" s="28">
        <v>210</v>
      </c>
      <c r="K50" s="28">
        <v>210</v>
      </c>
      <c r="L50" s="28"/>
    </row>
    <row r="51" spans="1:32">
      <c r="A51" s="74"/>
      <c r="B51" s="74"/>
      <c r="C51" s="74"/>
      <c r="D51" s="74"/>
      <c r="E51" s="74"/>
      <c r="F51" s="74"/>
      <c r="G51" s="74"/>
      <c r="H51" s="26" t="s">
        <v>61</v>
      </c>
      <c r="I51" s="16" t="s">
        <v>22</v>
      </c>
      <c r="J51" s="28">
        <v>210</v>
      </c>
      <c r="K51" s="28">
        <v>210</v>
      </c>
      <c r="L51" s="28"/>
    </row>
    <row r="52" spans="1:32">
      <c r="A52" s="74"/>
      <c r="B52" s="74"/>
      <c r="C52" s="74"/>
      <c r="D52" s="74"/>
      <c r="E52" s="74"/>
      <c r="F52" s="74"/>
      <c r="G52" s="74"/>
      <c r="H52" s="26" t="s">
        <v>62</v>
      </c>
      <c r="I52" s="16" t="s">
        <v>22</v>
      </c>
      <c r="J52" s="28">
        <v>210</v>
      </c>
      <c r="K52" s="28">
        <v>210</v>
      </c>
      <c r="L52" s="28"/>
    </row>
    <row r="53" spans="1:32">
      <c r="A53" s="75"/>
      <c r="B53" s="75"/>
      <c r="C53" s="75"/>
      <c r="D53" s="75"/>
      <c r="E53" s="75"/>
      <c r="F53" s="75"/>
      <c r="G53" s="75"/>
      <c r="H53" s="76" t="s">
        <v>33</v>
      </c>
      <c r="I53" s="76"/>
      <c r="J53" s="76"/>
      <c r="K53" s="76"/>
      <c r="L53" s="25">
        <f>(L43+L41)/2</f>
        <v>124.76190476190476</v>
      </c>
    </row>
    <row r="54" spans="1:32" ht="30" customHeight="1">
      <c r="A54" s="73" t="s">
        <v>7</v>
      </c>
      <c r="B54" s="73" t="s">
        <v>105</v>
      </c>
      <c r="C54" s="73" t="s">
        <v>7</v>
      </c>
      <c r="D54" s="73" t="s">
        <v>8</v>
      </c>
      <c r="E54" s="73" t="s">
        <v>9</v>
      </c>
      <c r="F54" s="73" t="s">
        <v>34</v>
      </c>
      <c r="G54" s="73" t="s">
        <v>11</v>
      </c>
      <c r="H54" s="32" t="s">
        <v>12</v>
      </c>
      <c r="I54" s="32"/>
      <c r="J54" s="33" t="s">
        <v>13</v>
      </c>
      <c r="K54" s="33" t="s">
        <v>14</v>
      </c>
      <c r="L54" s="34" t="s">
        <v>57</v>
      </c>
    </row>
    <row r="55" spans="1:32" ht="38.25">
      <c r="A55" s="74"/>
      <c r="B55" s="74"/>
      <c r="C55" s="74"/>
      <c r="D55" s="74"/>
      <c r="E55" s="74"/>
      <c r="F55" s="74"/>
      <c r="G55" s="74"/>
      <c r="H55" s="35" t="s">
        <v>15</v>
      </c>
      <c r="I55" s="13" t="s">
        <v>16</v>
      </c>
      <c r="J55" s="36">
        <f>J57/J56*100</f>
        <v>100</v>
      </c>
      <c r="K55" s="36">
        <f>K57/K56*100</f>
        <v>100</v>
      </c>
      <c r="L55" s="36">
        <f>IF(K55/J55*100&gt;130,130,K55/J55*100)</f>
        <v>100</v>
      </c>
    </row>
    <row r="56" spans="1:32">
      <c r="A56" s="74"/>
      <c r="B56" s="74"/>
      <c r="C56" s="74"/>
      <c r="D56" s="74"/>
      <c r="E56" s="74"/>
      <c r="F56" s="74"/>
      <c r="G56" s="74"/>
      <c r="H56" s="8" t="s">
        <v>17</v>
      </c>
      <c r="I56" s="16" t="s">
        <v>18</v>
      </c>
      <c r="J56" s="37">
        <v>1.01</v>
      </c>
      <c r="K56" s="37">
        <v>1.01</v>
      </c>
      <c r="L56" s="28"/>
    </row>
    <row r="57" spans="1:32">
      <c r="A57" s="74"/>
      <c r="B57" s="74"/>
      <c r="C57" s="74"/>
      <c r="D57" s="74"/>
      <c r="E57" s="74"/>
      <c r="F57" s="74"/>
      <c r="G57" s="74"/>
      <c r="H57" s="8" t="s">
        <v>19</v>
      </c>
      <c r="I57" s="16" t="s">
        <v>18</v>
      </c>
      <c r="J57" s="37">
        <f>J56</f>
        <v>1.01</v>
      </c>
      <c r="K57" s="37">
        <v>1.01</v>
      </c>
      <c r="L57" s="28"/>
    </row>
    <row r="58" spans="1:32" ht="38.25">
      <c r="A58" s="74"/>
      <c r="B58" s="74"/>
      <c r="C58" s="74"/>
      <c r="D58" s="74"/>
      <c r="E58" s="74"/>
      <c r="F58" s="74"/>
      <c r="G58" s="74"/>
      <c r="H58" s="35" t="s">
        <v>20</v>
      </c>
      <c r="I58" s="13" t="s">
        <v>16</v>
      </c>
      <c r="J58" s="36">
        <f>J60/J59*100</f>
        <v>100</v>
      </c>
      <c r="K58" s="36">
        <f>K60/K59*100</f>
        <v>100</v>
      </c>
      <c r="L58" s="36">
        <f>IF(K58/J58*100&gt;130,130,K58/J58*100)</f>
        <v>100</v>
      </c>
    </row>
    <row r="59" spans="1:32">
      <c r="A59" s="74"/>
      <c r="B59" s="74"/>
      <c r="C59" s="74"/>
      <c r="D59" s="74"/>
      <c r="E59" s="74"/>
      <c r="F59" s="74"/>
      <c r="G59" s="74"/>
      <c r="H59" s="8" t="s">
        <v>21</v>
      </c>
      <c r="I59" s="16" t="s">
        <v>22</v>
      </c>
      <c r="J59" s="31">
        <v>6</v>
      </c>
      <c r="K59" s="31">
        <v>6</v>
      </c>
      <c r="L59" s="28"/>
    </row>
    <row r="60" spans="1:32">
      <c r="A60" s="74"/>
      <c r="B60" s="74"/>
      <c r="C60" s="74"/>
      <c r="D60" s="74"/>
      <c r="E60" s="74"/>
      <c r="F60" s="74"/>
      <c r="G60" s="74"/>
      <c r="H60" s="8" t="s">
        <v>23</v>
      </c>
      <c r="I60" s="16" t="s">
        <v>22</v>
      </c>
      <c r="J60" s="31">
        <v>6</v>
      </c>
      <c r="K60" s="31">
        <v>6</v>
      </c>
      <c r="L60" s="28"/>
    </row>
    <row r="61" spans="1:32" ht="63.75">
      <c r="A61" s="74"/>
      <c r="B61" s="74"/>
      <c r="C61" s="74"/>
      <c r="D61" s="74"/>
      <c r="E61" s="74"/>
      <c r="F61" s="74"/>
      <c r="G61" s="74"/>
      <c r="H61" s="7" t="s">
        <v>24</v>
      </c>
      <c r="I61" s="13" t="s">
        <v>16</v>
      </c>
      <c r="J61" s="36">
        <f>J63/J62*100</f>
        <v>100</v>
      </c>
      <c r="K61" s="36">
        <f>K63/K62*100</f>
        <v>100</v>
      </c>
      <c r="L61" s="36">
        <f>IF(K61/J61*100&gt;130,130,K61/J61*100)</f>
        <v>100</v>
      </c>
    </row>
    <row r="62" spans="1:32">
      <c r="A62" s="74"/>
      <c r="B62" s="74"/>
      <c r="C62" s="74"/>
      <c r="D62" s="74"/>
      <c r="E62" s="74"/>
      <c r="F62" s="74"/>
      <c r="G62" s="74"/>
      <c r="H62" s="8" t="s">
        <v>25</v>
      </c>
      <c r="I62" s="16" t="s">
        <v>22</v>
      </c>
      <c r="J62" s="31">
        <v>1</v>
      </c>
      <c r="K62" s="31">
        <v>1</v>
      </c>
      <c r="L62" s="28"/>
      <c r="AF62" s="67"/>
    </row>
    <row r="63" spans="1:32" ht="25.5">
      <c r="A63" s="74"/>
      <c r="B63" s="74"/>
      <c r="C63" s="74"/>
      <c r="D63" s="74"/>
      <c r="E63" s="74"/>
      <c r="F63" s="74"/>
      <c r="G63" s="74"/>
      <c r="H63" s="8" t="s">
        <v>26</v>
      </c>
      <c r="I63" s="16" t="s">
        <v>22</v>
      </c>
      <c r="J63" s="31">
        <v>1</v>
      </c>
      <c r="K63" s="31">
        <v>1</v>
      </c>
      <c r="L63" s="28"/>
    </row>
    <row r="64" spans="1:32">
      <c r="A64" s="74"/>
      <c r="B64" s="74"/>
      <c r="C64" s="74"/>
      <c r="D64" s="74"/>
      <c r="E64" s="74"/>
      <c r="F64" s="74"/>
      <c r="G64" s="74"/>
      <c r="H64" s="76" t="s">
        <v>27</v>
      </c>
      <c r="I64" s="76"/>
      <c r="J64" s="76"/>
      <c r="K64" s="76"/>
      <c r="L64" s="25">
        <f>(L55+L58)/2</f>
        <v>100</v>
      </c>
    </row>
    <row r="65" spans="1:32" ht="30">
      <c r="A65" s="74"/>
      <c r="B65" s="74"/>
      <c r="C65" s="74"/>
      <c r="D65" s="74"/>
      <c r="E65" s="74"/>
      <c r="F65" s="74"/>
      <c r="G65" s="74"/>
      <c r="H65" s="32" t="s">
        <v>28</v>
      </c>
      <c r="I65" s="32"/>
      <c r="J65" s="39" t="s">
        <v>29</v>
      </c>
      <c r="K65" s="39" t="s">
        <v>30</v>
      </c>
      <c r="L65" s="39" t="s">
        <v>31</v>
      </c>
    </row>
    <row r="66" spans="1:32">
      <c r="A66" s="74"/>
      <c r="B66" s="74"/>
      <c r="C66" s="74"/>
      <c r="D66" s="74"/>
      <c r="E66" s="74"/>
      <c r="F66" s="74"/>
      <c r="G66" s="74"/>
      <c r="H66" s="22" t="s">
        <v>32</v>
      </c>
      <c r="I66" s="23" t="s">
        <v>22</v>
      </c>
      <c r="J66" s="24">
        <f>ROUND(((J67+J68+J69+J70+J71+J72+J73+J74+J75)/9),0)</f>
        <v>3</v>
      </c>
      <c r="K66" s="24">
        <f>ROUND(((K67+K68+K69+K70+K71+K72+K73+K74+K75)/6),0)</f>
        <v>9</v>
      </c>
      <c r="L66" s="25">
        <f>K66/J66*100</f>
        <v>300</v>
      </c>
    </row>
    <row r="67" spans="1:32">
      <c r="A67" s="74"/>
      <c r="B67" s="74"/>
      <c r="C67" s="74"/>
      <c r="D67" s="74"/>
      <c r="E67" s="74"/>
      <c r="F67" s="74"/>
      <c r="G67" s="74"/>
      <c r="H67" s="26" t="s">
        <v>51</v>
      </c>
      <c r="I67" s="16" t="s">
        <v>22</v>
      </c>
      <c r="J67" s="28">
        <v>3</v>
      </c>
      <c r="K67" s="28">
        <v>3</v>
      </c>
      <c r="L67" s="28"/>
      <c r="Z67" s="53" t="s">
        <v>97</v>
      </c>
    </row>
    <row r="68" spans="1:32">
      <c r="A68" s="74"/>
      <c r="B68" s="74"/>
      <c r="C68" s="74"/>
      <c r="D68" s="74"/>
      <c r="E68" s="74"/>
      <c r="F68" s="74"/>
      <c r="G68" s="74"/>
      <c r="H68" s="26" t="s">
        <v>58</v>
      </c>
      <c r="I68" s="16" t="s">
        <v>22</v>
      </c>
      <c r="J68" s="28">
        <v>3</v>
      </c>
      <c r="K68" s="28">
        <v>3</v>
      </c>
      <c r="L68" s="28"/>
    </row>
    <row r="69" spans="1:32">
      <c r="A69" s="74"/>
      <c r="B69" s="74"/>
      <c r="C69" s="74"/>
      <c r="D69" s="74"/>
      <c r="E69" s="74"/>
      <c r="F69" s="74"/>
      <c r="G69" s="74"/>
      <c r="H69" s="26" t="s">
        <v>52</v>
      </c>
      <c r="I69" s="16" t="s">
        <v>22</v>
      </c>
      <c r="J69" s="28">
        <v>3</v>
      </c>
      <c r="K69" s="28">
        <v>5</v>
      </c>
      <c r="L69" s="28"/>
      <c r="M69" t="s">
        <v>73</v>
      </c>
      <c r="AF69" s="70"/>
    </row>
    <row r="70" spans="1:32">
      <c r="A70" s="74"/>
      <c r="B70" s="74"/>
      <c r="C70" s="74"/>
      <c r="D70" s="74"/>
      <c r="E70" s="74"/>
      <c r="F70" s="74"/>
      <c r="G70" s="74"/>
      <c r="H70" s="26" t="s">
        <v>53</v>
      </c>
      <c r="I70" s="16" t="s">
        <v>22</v>
      </c>
      <c r="J70" s="28">
        <v>3</v>
      </c>
      <c r="K70" s="31">
        <v>5</v>
      </c>
      <c r="L70" s="28"/>
    </row>
    <row r="71" spans="1:32">
      <c r="A71" s="74"/>
      <c r="B71" s="74"/>
      <c r="C71" s="74"/>
      <c r="D71" s="74"/>
      <c r="E71" s="74"/>
      <c r="F71" s="74"/>
      <c r="G71" s="74"/>
      <c r="H71" s="26" t="s">
        <v>54</v>
      </c>
      <c r="I71" s="16" t="s">
        <v>22</v>
      </c>
      <c r="J71" s="28">
        <v>3</v>
      </c>
      <c r="K71" s="31">
        <v>5</v>
      </c>
      <c r="L71" s="28"/>
      <c r="AF71" s="69"/>
    </row>
    <row r="72" spans="1:32">
      <c r="A72" s="74"/>
      <c r="B72" s="74"/>
      <c r="C72" s="74"/>
      <c r="D72" s="74"/>
      <c r="E72" s="74"/>
      <c r="F72" s="74"/>
      <c r="G72" s="74"/>
      <c r="H72" s="26" t="s">
        <v>56</v>
      </c>
      <c r="I72" s="16" t="s">
        <v>22</v>
      </c>
      <c r="J72" s="28">
        <v>3</v>
      </c>
      <c r="K72" s="31">
        <v>8</v>
      </c>
      <c r="L72" s="28"/>
      <c r="Z72" s="72"/>
      <c r="AA72" s="72"/>
      <c r="AB72" s="72"/>
      <c r="AF72" s="70"/>
    </row>
    <row r="73" spans="1:32">
      <c r="A73" s="74"/>
      <c r="B73" s="74"/>
      <c r="C73" s="74"/>
      <c r="D73" s="74"/>
      <c r="E73" s="74"/>
      <c r="F73" s="74"/>
      <c r="G73" s="74"/>
      <c r="H73" s="26" t="s">
        <v>60</v>
      </c>
      <c r="I73" s="16" t="s">
        <v>22</v>
      </c>
      <c r="J73" s="28">
        <v>3</v>
      </c>
      <c r="K73" s="31">
        <v>8</v>
      </c>
      <c r="L73" s="28"/>
    </row>
    <row r="74" spans="1:32">
      <c r="A74" s="74"/>
      <c r="B74" s="74"/>
      <c r="C74" s="74"/>
      <c r="D74" s="74"/>
      <c r="E74" s="74"/>
      <c r="F74" s="74"/>
      <c r="G74" s="74"/>
      <c r="H74" s="26" t="s">
        <v>61</v>
      </c>
      <c r="I74" s="16" t="s">
        <v>22</v>
      </c>
      <c r="J74" s="28">
        <v>3</v>
      </c>
      <c r="K74" s="31">
        <v>8</v>
      </c>
      <c r="L74" s="28"/>
    </row>
    <row r="75" spans="1:32">
      <c r="A75" s="74"/>
      <c r="B75" s="74"/>
      <c r="C75" s="74"/>
      <c r="D75" s="74"/>
      <c r="E75" s="74"/>
      <c r="F75" s="74"/>
      <c r="G75" s="74"/>
      <c r="H75" s="26" t="s">
        <v>62</v>
      </c>
      <c r="I75" s="16" t="s">
        <v>22</v>
      </c>
      <c r="J75" s="28">
        <v>3</v>
      </c>
      <c r="K75" s="31">
        <v>8</v>
      </c>
      <c r="L75" s="28"/>
    </row>
    <row r="76" spans="1:32">
      <c r="A76" s="75"/>
      <c r="B76" s="75"/>
      <c r="C76" s="75"/>
      <c r="D76" s="75"/>
      <c r="E76" s="75"/>
      <c r="F76" s="75"/>
      <c r="G76" s="75"/>
      <c r="H76" s="76" t="s">
        <v>33</v>
      </c>
      <c r="I76" s="76"/>
      <c r="J76" s="76"/>
      <c r="K76" s="76"/>
      <c r="L76" s="25">
        <f>(L66+L64)/2</f>
        <v>200</v>
      </c>
    </row>
    <row r="77" spans="1:32" ht="30">
      <c r="A77" s="73" t="s">
        <v>7</v>
      </c>
      <c r="B77" s="73" t="s">
        <v>94</v>
      </c>
      <c r="C77" s="73" t="s">
        <v>7</v>
      </c>
      <c r="D77" s="73" t="s">
        <v>8</v>
      </c>
      <c r="E77" s="73" t="s">
        <v>37</v>
      </c>
      <c r="F77" s="73" t="s">
        <v>34</v>
      </c>
      <c r="G77" s="73" t="s">
        <v>11</v>
      </c>
      <c r="H77" s="32" t="s">
        <v>12</v>
      </c>
      <c r="I77" s="32"/>
      <c r="J77" s="33" t="s">
        <v>13</v>
      </c>
      <c r="K77" s="33" t="s">
        <v>14</v>
      </c>
      <c r="L77" s="34" t="s">
        <v>57</v>
      </c>
    </row>
    <row r="78" spans="1:32" ht="29.25" customHeight="1">
      <c r="A78" s="74"/>
      <c r="B78" s="74"/>
      <c r="C78" s="74"/>
      <c r="D78" s="74"/>
      <c r="E78" s="74"/>
      <c r="F78" s="74"/>
      <c r="G78" s="74"/>
      <c r="H78" s="35" t="s">
        <v>15</v>
      </c>
      <c r="I78" s="13" t="s">
        <v>16</v>
      </c>
      <c r="J78" s="36">
        <f>J80/J79*100</f>
        <v>100</v>
      </c>
      <c r="K78" s="36">
        <f>K80/K79*100</f>
        <v>100</v>
      </c>
      <c r="L78" s="36">
        <f>IF(K78/J78*100&gt;130,130,K78/J78*100)</f>
        <v>100</v>
      </c>
    </row>
    <row r="79" spans="1:32" ht="32.25" customHeight="1">
      <c r="A79" s="74"/>
      <c r="B79" s="74"/>
      <c r="C79" s="74"/>
      <c r="D79" s="74"/>
      <c r="E79" s="74"/>
      <c r="F79" s="74"/>
      <c r="G79" s="74"/>
      <c r="H79" s="8" t="s">
        <v>17</v>
      </c>
      <c r="I79" s="16" t="s">
        <v>18</v>
      </c>
      <c r="J79" s="37">
        <v>0.86</v>
      </c>
      <c r="K79" s="37">
        <v>0.86</v>
      </c>
      <c r="L79" s="28"/>
    </row>
    <row r="80" spans="1:32" ht="39.75" customHeight="1">
      <c r="A80" s="74"/>
      <c r="B80" s="74"/>
      <c r="C80" s="74"/>
      <c r="D80" s="74"/>
      <c r="E80" s="74"/>
      <c r="F80" s="74"/>
      <c r="G80" s="74"/>
      <c r="H80" s="8" t="s">
        <v>19</v>
      </c>
      <c r="I80" s="16" t="s">
        <v>18</v>
      </c>
      <c r="J80" s="37">
        <v>0.86</v>
      </c>
      <c r="K80" s="37">
        <v>0.86</v>
      </c>
      <c r="L80" s="28"/>
    </row>
    <row r="81" spans="1:34" ht="38.25">
      <c r="A81" s="74"/>
      <c r="B81" s="74"/>
      <c r="C81" s="74"/>
      <c r="D81" s="74"/>
      <c r="E81" s="74"/>
      <c r="F81" s="74"/>
      <c r="G81" s="74"/>
      <c r="H81" s="35" t="s">
        <v>20</v>
      </c>
      <c r="I81" s="13" t="s">
        <v>16</v>
      </c>
      <c r="J81" s="36">
        <f>J83/J82*100</f>
        <v>100</v>
      </c>
      <c r="K81" s="36">
        <f>K83/K82*100</f>
        <v>100</v>
      </c>
      <c r="L81" s="36">
        <f>IF(K81/J81*100&gt;130,130,K81/J81*100)</f>
        <v>100</v>
      </c>
    </row>
    <row r="82" spans="1:34">
      <c r="A82" s="74"/>
      <c r="B82" s="74"/>
      <c r="C82" s="74"/>
      <c r="D82" s="74"/>
      <c r="E82" s="74"/>
      <c r="F82" s="74"/>
      <c r="G82" s="74"/>
      <c r="H82" s="8" t="s">
        <v>21</v>
      </c>
      <c r="I82" s="16" t="s">
        <v>22</v>
      </c>
      <c r="J82" s="31">
        <v>2</v>
      </c>
      <c r="K82" s="31">
        <v>2</v>
      </c>
      <c r="L82" s="28"/>
    </row>
    <row r="83" spans="1:34">
      <c r="A83" s="74"/>
      <c r="B83" s="74"/>
      <c r="C83" s="74"/>
      <c r="D83" s="74"/>
      <c r="E83" s="74"/>
      <c r="F83" s="74"/>
      <c r="G83" s="74"/>
      <c r="H83" s="8" t="s">
        <v>23</v>
      </c>
      <c r="I83" s="16" t="s">
        <v>22</v>
      </c>
      <c r="J83" s="31">
        <v>2</v>
      </c>
      <c r="K83" s="31">
        <v>2</v>
      </c>
      <c r="L83" s="28"/>
    </row>
    <row r="84" spans="1:34" ht="63.75">
      <c r="A84" s="74"/>
      <c r="B84" s="74"/>
      <c r="C84" s="74"/>
      <c r="D84" s="74"/>
      <c r="E84" s="74"/>
      <c r="F84" s="74"/>
      <c r="G84" s="74"/>
      <c r="H84" s="7" t="s">
        <v>24</v>
      </c>
      <c r="I84" s="13" t="s">
        <v>16</v>
      </c>
      <c r="J84" s="36">
        <v>0</v>
      </c>
      <c r="K84" s="36">
        <v>0</v>
      </c>
      <c r="L84" s="36">
        <v>0</v>
      </c>
    </row>
    <row r="85" spans="1:34">
      <c r="A85" s="74"/>
      <c r="B85" s="74"/>
      <c r="C85" s="74"/>
      <c r="D85" s="74"/>
      <c r="E85" s="74"/>
      <c r="F85" s="74"/>
      <c r="G85" s="74"/>
      <c r="H85" s="8" t="s">
        <v>25</v>
      </c>
      <c r="I85" s="16" t="s">
        <v>22</v>
      </c>
      <c r="J85" s="31">
        <v>1</v>
      </c>
      <c r="K85" s="31">
        <v>1</v>
      </c>
      <c r="L85" s="28"/>
    </row>
    <row r="86" spans="1:34" ht="25.5">
      <c r="A86" s="74"/>
      <c r="B86" s="74"/>
      <c r="C86" s="74"/>
      <c r="D86" s="74"/>
      <c r="E86" s="74"/>
      <c r="F86" s="74"/>
      <c r="G86" s="74"/>
      <c r="H86" s="8" t="s">
        <v>26</v>
      </c>
      <c r="I86" s="16" t="s">
        <v>22</v>
      </c>
      <c r="J86" s="31">
        <v>1</v>
      </c>
      <c r="K86" s="31">
        <v>1</v>
      </c>
      <c r="L86" s="28"/>
    </row>
    <row r="87" spans="1:34">
      <c r="A87" s="74"/>
      <c r="B87" s="74"/>
      <c r="C87" s="74"/>
      <c r="D87" s="74"/>
      <c r="E87" s="74"/>
      <c r="F87" s="74"/>
      <c r="G87" s="74"/>
      <c r="H87" s="76" t="s">
        <v>27</v>
      </c>
      <c r="I87" s="76"/>
      <c r="J87" s="76"/>
      <c r="K87" s="76"/>
      <c r="L87" s="25">
        <f>(L78+L81)/2</f>
        <v>100</v>
      </c>
    </row>
    <row r="88" spans="1:34" ht="30">
      <c r="A88" s="74"/>
      <c r="B88" s="74"/>
      <c r="C88" s="74"/>
      <c r="D88" s="74"/>
      <c r="E88" s="74"/>
      <c r="F88" s="74"/>
      <c r="G88" s="74"/>
      <c r="H88" s="32" t="s">
        <v>28</v>
      </c>
      <c r="I88" s="32"/>
      <c r="J88" s="39" t="s">
        <v>29</v>
      </c>
      <c r="K88" s="39" t="s">
        <v>30</v>
      </c>
      <c r="L88" s="39" t="s">
        <v>31</v>
      </c>
    </row>
    <row r="89" spans="1:34">
      <c r="A89" s="74"/>
      <c r="B89" s="74"/>
      <c r="C89" s="74"/>
      <c r="D89" s="74"/>
      <c r="E89" s="74"/>
      <c r="F89" s="74"/>
      <c r="G89" s="74"/>
      <c r="H89" s="22" t="s">
        <v>32</v>
      </c>
      <c r="I89" s="23" t="s">
        <v>22</v>
      </c>
      <c r="J89" s="24">
        <f>ROUND(((J90+J91+J92+J93+J94+J95+J96+J97+J98)/9),0)</f>
        <v>2</v>
      </c>
      <c r="K89" s="24">
        <f>ROUND(((K90+K91+K92+K93+K94+K95+K96+K97+K98)/6),0)</f>
        <v>2</v>
      </c>
      <c r="L89" s="25">
        <f>K89/J89*100</f>
        <v>100</v>
      </c>
    </row>
    <row r="90" spans="1:34">
      <c r="A90" s="74"/>
      <c r="B90" s="74"/>
      <c r="C90" s="74"/>
      <c r="D90" s="74"/>
      <c r="E90" s="74"/>
      <c r="F90" s="74"/>
      <c r="G90" s="74"/>
      <c r="H90" s="26" t="s">
        <v>51</v>
      </c>
      <c r="I90" s="16" t="s">
        <v>22</v>
      </c>
      <c r="J90" s="28">
        <v>2</v>
      </c>
      <c r="K90" s="28">
        <v>2</v>
      </c>
      <c r="L90" s="28"/>
      <c r="Z90" s="53" t="s">
        <v>98</v>
      </c>
      <c r="AF90" s="67"/>
    </row>
    <row r="91" spans="1:34">
      <c r="A91" s="74"/>
      <c r="B91" s="74"/>
      <c r="C91" s="74"/>
      <c r="D91" s="74"/>
      <c r="E91" s="74"/>
      <c r="F91" s="74"/>
      <c r="G91" s="74"/>
      <c r="H91" s="26" t="s">
        <v>58</v>
      </c>
      <c r="I91" s="16" t="s">
        <v>22</v>
      </c>
      <c r="J91" s="28">
        <v>2</v>
      </c>
      <c r="K91" s="28">
        <v>2</v>
      </c>
      <c r="L91" s="28"/>
    </row>
    <row r="92" spans="1:34">
      <c r="A92" s="74"/>
      <c r="B92" s="74"/>
      <c r="C92" s="74"/>
      <c r="D92" s="74"/>
      <c r="E92" s="74"/>
      <c r="F92" s="74"/>
      <c r="G92" s="74"/>
      <c r="H92" s="26" t="s">
        <v>52</v>
      </c>
      <c r="I92" s="16" t="s">
        <v>22</v>
      </c>
      <c r="J92" s="28">
        <v>2</v>
      </c>
      <c r="K92" s="28">
        <v>2</v>
      </c>
      <c r="L92" s="28"/>
    </row>
    <row r="93" spans="1:34">
      <c r="A93" s="74"/>
      <c r="B93" s="74"/>
      <c r="C93" s="74"/>
      <c r="D93" s="74"/>
      <c r="E93" s="74"/>
      <c r="F93" s="74"/>
      <c r="G93" s="74"/>
      <c r="H93" s="26" t="s">
        <v>53</v>
      </c>
      <c r="I93" s="16" t="s">
        <v>22</v>
      </c>
      <c r="J93" s="28">
        <v>2</v>
      </c>
      <c r="K93" s="31">
        <v>2</v>
      </c>
      <c r="L93" s="28"/>
      <c r="AF93" s="70"/>
    </row>
    <row r="94" spans="1:34">
      <c r="A94" s="74"/>
      <c r="B94" s="74"/>
      <c r="C94" s="74"/>
      <c r="D94" s="74"/>
      <c r="E94" s="74"/>
      <c r="F94" s="74"/>
      <c r="G94" s="74"/>
      <c r="H94" s="26" t="s">
        <v>54</v>
      </c>
      <c r="I94" s="16" t="s">
        <v>22</v>
      </c>
      <c r="J94" s="28">
        <v>2</v>
      </c>
      <c r="K94" s="31">
        <v>2</v>
      </c>
      <c r="L94" s="28"/>
      <c r="AF94" s="69"/>
    </row>
    <row r="95" spans="1:34">
      <c r="A95" s="74"/>
      <c r="B95" s="74"/>
      <c r="C95" s="74"/>
      <c r="D95" s="74"/>
      <c r="E95" s="74"/>
      <c r="F95" s="74"/>
      <c r="G95" s="74"/>
      <c r="H95" s="26" t="s">
        <v>56</v>
      </c>
      <c r="I95" s="16" t="s">
        <v>22</v>
      </c>
      <c r="J95" s="28">
        <v>2</v>
      </c>
      <c r="K95" s="31">
        <v>1</v>
      </c>
      <c r="L95" s="28"/>
      <c r="Z95" s="72"/>
      <c r="AA95" s="72"/>
      <c r="AB95" s="72"/>
      <c r="AC95" s="72"/>
      <c r="AF95" s="71"/>
      <c r="AG95" s="71"/>
      <c r="AH95" s="71"/>
    </row>
    <row r="96" spans="1:34">
      <c r="A96" s="74"/>
      <c r="B96" s="74"/>
      <c r="C96" s="74"/>
      <c r="D96" s="74"/>
      <c r="E96" s="74"/>
      <c r="F96" s="74"/>
      <c r="G96" s="74"/>
      <c r="H96" s="26" t="s">
        <v>60</v>
      </c>
      <c r="I96" s="16" t="s">
        <v>22</v>
      </c>
      <c r="J96" s="28">
        <v>2</v>
      </c>
      <c r="K96" s="31">
        <v>1</v>
      </c>
      <c r="L96" s="28"/>
      <c r="AF96" s="69"/>
    </row>
    <row r="97" spans="1:12">
      <c r="A97" s="74"/>
      <c r="B97" s="74"/>
      <c r="C97" s="74"/>
      <c r="D97" s="74"/>
      <c r="E97" s="74"/>
      <c r="F97" s="74"/>
      <c r="G97" s="74"/>
      <c r="H97" s="26" t="s">
        <v>61</v>
      </c>
      <c r="I97" s="16" t="s">
        <v>22</v>
      </c>
      <c r="J97" s="28">
        <v>2</v>
      </c>
      <c r="K97" s="31">
        <v>1</v>
      </c>
      <c r="L97" s="28"/>
    </row>
    <row r="98" spans="1:12">
      <c r="A98" s="74"/>
      <c r="B98" s="74"/>
      <c r="C98" s="74"/>
      <c r="D98" s="74"/>
      <c r="E98" s="74"/>
      <c r="F98" s="74"/>
      <c r="G98" s="74"/>
      <c r="H98" s="26" t="s">
        <v>62</v>
      </c>
      <c r="I98" s="16" t="s">
        <v>22</v>
      </c>
      <c r="J98" s="28">
        <v>2</v>
      </c>
      <c r="K98" s="31">
        <v>1</v>
      </c>
      <c r="L98" s="28"/>
    </row>
    <row r="99" spans="1:12">
      <c r="A99" s="75"/>
      <c r="B99" s="75"/>
      <c r="C99" s="75"/>
      <c r="D99" s="75"/>
      <c r="E99" s="75"/>
      <c r="F99" s="75"/>
      <c r="G99" s="75"/>
      <c r="H99" s="76" t="s">
        <v>33</v>
      </c>
      <c r="I99" s="76"/>
      <c r="J99" s="76"/>
      <c r="K99" s="76"/>
      <c r="L99" s="25">
        <f>(L89+L87)/2</f>
        <v>100</v>
      </c>
    </row>
    <row r="101" spans="1:12">
      <c r="J101" s="29" t="e">
        <f>#REF!+J95+J72+J49+#REF!+J26</f>
        <v>#REF!</v>
      </c>
      <c r="K101" s="29" t="e">
        <f>#REF!+K95+K72+K49+#REF!+K26</f>
        <v>#REF!</v>
      </c>
    </row>
  </sheetData>
  <autoFilter ref="A7:W99"/>
  <mergeCells count="46">
    <mergeCell ref="H87:K87"/>
    <mergeCell ref="H99:K99"/>
    <mergeCell ref="E77:E99"/>
    <mergeCell ref="A54:A76"/>
    <mergeCell ref="D54:D76"/>
    <mergeCell ref="E54:E76"/>
    <mergeCell ref="G77:G99"/>
    <mergeCell ref="C54:C76"/>
    <mergeCell ref="A77:A99"/>
    <mergeCell ref="B77:B99"/>
    <mergeCell ref="C77:C99"/>
    <mergeCell ref="D77:D99"/>
    <mergeCell ref="A31:A53"/>
    <mergeCell ref="D31:D53"/>
    <mergeCell ref="E31:E53"/>
    <mergeCell ref="F31:F53"/>
    <mergeCell ref="G31:G53"/>
    <mergeCell ref="A2:L2"/>
    <mergeCell ref="A4:L4"/>
    <mergeCell ref="A5:A6"/>
    <mergeCell ref="H5:L5"/>
    <mergeCell ref="A8:A30"/>
    <mergeCell ref="D8:D30"/>
    <mergeCell ref="E8:E30"/>
    <mergeCell ref="F8:F30"/>
    <mergeCell ref="G8:G30"/>
    <mergeCell ref="H18:K18"/>
    <mergeCell ref="H30:K30"/>
    <mergeCell ref="B8:B30"/>
    <mergeCell ref="C8:C30"/>
    <mergeCell ref="AF95:AH95"/>
    <mergeCell ref="AB13:AC13"/>
    <mergeCell ref="B31:B53"/>
    <mergeCell ref="C31:C53"/>
    <mergeCell ref="N44:S44"/>
    <mergeCell ref="N49:S49"/>
    <mergeCell ref="F54:F76"/>
    <mergeCell ref="G54:G76"/>
    <mergeCell ref="H64:K64"/>
    <mergeCell ref="H76:K76"/>
    <mergeCell ref="Z72:AB72"/>
    <mergeCell ref="F77:F99"/>
    <mergeCell ref="H41:K41"/>
    <mergeCell ref="H53:K53"/>
    <mergeCell ref="Z95:AC95"/>
    <mergeCell ref="B54:B76"/>
  </mergeCells>
  <pageMargins left="0.31496062992125984" right="0.11811023622047245" top="0.74803149606299213" bottom="0.74803149606299213" header="0.31496062992125984" footer="0.31496062992125984"/>
  <pageSetup paperSize="9" scale="4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07"/>
  <sheetViews>
    <sheetView topLeftCell="A77" zoomScale="80" zoomScaleNormal="80" workbookViewId="0">
      <selection activeCell="H106" sqref="H106"/>
    </sheetView>
  </sheetViews>
  <sheetFormatPr defaultRowHeight="15"/>
  <cols>
    <col min="1" max="1" width="12.85546875" customWidth="1"/>
    <col min="2" max="3" width="8.28515625" customWidth="1"/>
    <col min="4" max="7" width="5.140625" customWidth="1"/>
    <col min="8" max="8" width="62.28515625" customWidth="1"/>
    <col min="9" max="9" width="12" customWidth="1"/>
    <col min="10" max="10" width="16.42578125" customWidth="1"/>
    <col min="11" max="11" width="16.85546875" customWidth="1"/>
    <col min="12" max="12" width="24.5703125" customWidth="1"/>
    <col min="13" max="13" width="33.28515625" hidden="1" customWidth="1"/>
    <col min="14" max="21" width="0" hidden="1" customWidth="1"/>
    <col min="22" max="22" width="11.7109375" hidden="1" customWidth="1"/>
    <col min="23" max="34" width="0" hidden="1" customWidth="1"/>
  </cols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2" ht="18.75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32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32" ht="18.7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32" ht="18.75">
      <c r="A5" s="79" t="s">
        <v>1</v>
      </c>
      <c r="B5" s="50"/>
      <c r="C5" s="50"/>
      <c r="D5" s="50"/>
      <c r="E5" s="50"/>
      <c r="F5" s="50"/>
      <c r="G5" s="50"/>
      <c r="H5" s="80"/>
      <c r="I5" s="80"/>
      <c r="J5" s="80"/>
      <c r="K5" s="80"/>
      <c r="L5" s="80"/>
    </row>
    <row r="6" spans="1:32" ht="56.25">
      <c r="A6" s="79"/>
      <c r="B6" s="50"/>
      <c r="C6" s="50"/>
      <c r="D6" s="50"/>
      <c r="E6" s="50"/>
      <c r="F6" s="50"/>
      <c r="G6" s="50"/>
      <c r="H6" s="50" t="s">
        <v>2</v>
      </c>
      <c r="I6" s="4" t="s">
        <v>3</v>
      </c>
      <c r="J6" s="4" t="s">
        <v>50</v>
      </c>
      <c r="K6" s="4" t="s">
        <v>4</v>
      </c>
      <c r="L6" s="4"/>
    </row>
    <row r="7" spans="1:32" ht="18.75">
      <c r="A7" s="5" t="s">
        <v>5</v>
      </c>
      <c r="B7" s="5"/>
      <c r="C7" s="5"/>
      <c r="D7" s="5"/>
      <c r="E7" s="5"/>
      <c r="F7" s="5"/>
      <c r="G7" s="5"/>
      <c r="H7" s="5" t="s">
        <v>6</v>
      </c>
      <c r="I7" s="6">
        <v>4</v>
      </c>
      <c r="J7" s="6">
        <v>5</v>
      </c>
      <c r="K7" s="6">
        <v>6</v>
      </c>
      <c r="L7" s="6">
        <v>7</v>
      </c>
    </row>
    <row r="8" spans="1:32" ht="30" customHeight="1">
      <c r="A8" s="83" t="s">
        <v>35</v>
      </c>
      <c r="B8" s="83" t="s">
        <v>84</v>
      </c>
      <c r="C8" s="83" t="s">
        <v>35</v>
      </c>
      <c r="D8" s="83" t="s">
        <v>8</v>
      </c>
      <c r="E8" s="83" t="s">
        <v>9</v>
      </c>
      <c r="F8" s="83" t="s">
        <v>10</v>
      </c>
      <c r="G8" s="83" t="s">
        <v>11</v>
      </c>
      <c r="H8" s="32" t="s">
        <v>12</v>
      </c>
      <c r="I8" s="32"/>
      <c r="J8" s="33" t="s">
        <v>13</v>
      </c>
      <c r="K8" s="33" t="s">
        <v>14</v>
      </c>
      <c r="L8" s="34" t="s">
        <v>57</v>
      </c>
    </row>
    <row r="9" spans="1:32" ht="38.25">
      <c r="A9" s="84"/>
      <c r="B9" s="84"/>
      <c r="C9" s="84"/>
      <c r="D9" s="84"/>
      <c r="E9" s="84"/>
      <c r="F9" s="84"/>
      <c r="G9" s="84"/>
      <c r="H9" s="35" t="s">
        <v>15</v>
      </c>
      <c r="I9" s="13" t="s">
        <v>16</v>
      </c>
      <c r="J9" s="36">
        <f>J11/J10*100</f>
        <v>100</v>
      </c>
      <c r="K9" s="36">
        <f>K11/K10*100</f>
        <v>100</v>
      </c>
      <c r="L9" s="36">
        <f>IF(K9/J9*100&gt;130,130,K9/J9*100)</f>
        <v>100</v>
      </c>
    </row>
    <row r="10" spans="1:32">
      <c r="A10" s="84"/>
      <c r="B10" s="84"/>
      <c r="C10" s="84"/>
      <c r="D10" s="84"/>
      <c r="E10" s="84"/>
      <c r="F10" s="84"/>
      <c r="G10" s="84"/>
      <c r="H10" s="8" t="s">
        <v>17</v>
      </c>
      <c r="I10" s="16" t="s">
        <v>18</v>
      </c>
      <c r="J10" s="37">
        <v>2.36</v>
      </c>
      <c r="K10" s="37">
        <v>2.36</v>
      </c>
      <c r="L10" s="28"/>
    </row>
    <row r="11" spans="1:32">
      <c r="A11" s="84"/>
      <c r="B11" s="84"/>
      <c r="C11" s="84"/>
      <c r="D11" s="84"/>
      <c r="E11" s="84"/>
      <c r="F11" s="84"/>
      <c r="G11" s="84"/>
      <c r="H11" s="8" t="s">
        <v>19</v>
      </c>
      <c r="I11" s="16" t="s">
        <v>18</v>
      </c>
      <c r="J11" s="37">
        <v>2.36</v>
      </c>
      <c r="K11" s="37">
        <v>2.36</v>
      </c>
      <c r="L11" s="28"/>
    </row>
    <row r="12" spans="1:32" ht="38.25">
      <c r="A12" s="84"/>
      <c r="B12" s="84"/>
      <c r="C12" s="84"/>
      <c r="D12" s="84"/>
      <c r="E12" s="84"/>
      <c r="F12" s="84"/>
      <c r="G12" s="84"/>
      <c r="H12" s="35" t="s">
        <v>20</v>
      </c>
      <c r="I12" s="13" t="s">
        <v>16</v>
      </c>
      <c r="J12" s="36">
        <f>J14/J13*100</f>
        <v>100</v>
      </c>
      <c r="K12" s="36">
        <f>K14/K13*100</f>
        <v>100</v>
      </c>
      <c r="L12" s="36">
        <f>IF(K12/J12*100&gt;130,130,K12/J12*100)</f>
        <v>100</v>
      </c>
    </row>
    <row r="13" spans="1:32">
      <c r="A13" s="84"/>
      <c r="B13" s="84"/>
      <c r="C13" s="84"/>
      <c r="D13" s="84"/>
      <c r="E13" s="84"/>
      <c r="F13" s="84"/>
      <c r="G13" s="84"/>
      <c r="H13" s="8" t="s">
        <v>21</v>
      </c>
      <c r="I13" s="16" t="s">
        <v>22</v>
      </c>
      <c r="J13" s="31">
        <v>9</v>
      </c>
      <c r="K13" s="31">
        <v>9</v>
      </c>
      <c r="L13" s="28"/>
    </row>
    <row r="14" spans="1:32">
      <c r="A14" s="84"/>
      <c r="B14" s="84"/>
      <c r="C14" s="84"/>
      <c r="D14" s="84"/>
      <c r="E14" s="84"/>
      <c r="F14" s="84"/>
      <c r="G14" s="84"/>
      <c r="H14" s="8" t="s">
        <v>23</v>
      </c>
      <c r="I14" s="16" t="s">
        <v>22</v>
      </c>
      <c r="J14" s="31">
        <v>9</v>
      </c>
      <c r="K14" s="31">
        <v>9</v>
      </c>
      <c r="L14" s="28"/>
    </row>
    <row r="15" spans="1:32" ht="63.75">
      <c r="A15" s="84"/>
      <c r="B15" s="84"/>
      <c r="C15" s="84"/>
      <c r="D15" s="84"/>
      <c r="E15" s="84"/>
      <c r="F15" s="84"/>
      <c r="G15" s="84"/>
      <c r="H15" s="7" t="s">
        <v>24</v>
      </c>
      <c r="I15" s="13" t="s">
        <v>16</v>
      </c>
      <c r="J15" s="36">
        <v>0</v>
      </c>
      <c r="K15" s="36">
        <v>0</v>
      </c>
      <c r="L15" s="36">
        <v>0</v>
      </c>
      <c r="AF15" s="55" t="s">
        <v>100</v>
      </c>
    </row>
    <row r="16" spans="1:32" s="40" customFormat="1">
      <c r="A16" s="84"/>
      <c r="B16" s="84"/>
      <c r="C16" s="84"/>
      <c r="D16" s="84"/>
      <c r="E16" s="84"/>
      <c r="F16" s="84"/>
      <c r="G16" s="84"/>
      <c r="H16" s="43" t="s">
        <v>81</v>
      </c>
      <c r="I16" s="44" t="s">
        <v>22</v>
      </c>
      <c r="J16" s="31">
        <v>0</v>
      </c>
      <c r="K16" s="31">
        <v>0</v>
      </c>
      <c r="L16" s="31"/>
      <c r="M16" s="86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38" ht="25.5">
      <c r="A17" s="84"/>
      <c r="B17" s="84"/>
      <c r="C17" s="84"/>
      <c r="D17" s="84"/>
      <c r="E17" s="84"/>
      <c r="F17" s="84"/>
      <c r="G17" s="84"/>
      <c r="H17" s="8" t="s">
        <v>26</v>
      </c>
      <c r="I17" s="16" t="s">
        <v>22</v>
      </c>
      <c r="J17" s="31">
        <v>0</v>
      </c>
      <c r="K17" s="31">
        <v>0</v>
      </c>
      <c r="L17" s="28"/>
    </row>
    <row r="18" spans="1:38">
      <c r="A18" s="84"/>
      <c r="B18" s="84"/>
      <c r="C18" s="84"/>
      <c r="D18" s="84"/>
      <c r="E18" s="84"/>
      <c r="F18" s="84"/>
      <c r="G18" s="84"/>
      <c r="H18" s="76" t="s">
        <v>27</v>
      </c>
      <c r="I18" s="76"/>
      <c r="J18" s="76"/>
      <c r="K18" s="76"/>
      <c r="L18" s="25">
        <f>(L9+L12)/2</f>
        <v>100</v>
      </c>
    </row>
    <row r="19" spans="1:38" ht="30">
      <c r="A19" s="84"/>
      <c r="B19" s="84"/>
      <c r="C19" s="84"/>
      <c r="D19" s="84"/>
      <c r="E19" s="84"/>
      <c r="F19" s="84"/>
      <c r="G19" s="84"/>
      <c r="H19" s="32" t="s">
        <v>28</v>
      </c>
      <c r="I19" s="32"/>
      <c r="J19" s="39" t="s">
        <v>29</v>
      </c>
      <c r="K19" s="39" t="s">
        <v>30</v>
      </c>
      <c r="L19" s="39" t="s">
        <v>31</v>
      </c>
    </row>
    <row r="20" spans="1:38">
      <c r="A20" s="84"/>
      <c r="B20" s="84"/>
      <c r="C20" s="84"/>
      <c r="D20" s="84"/>
      <c r="E20" s="84"/>
      <c r="F20" s="84"/>
      <c r="G20" s="84"/>
      <c r="H20" s="22" t="s">
        <v>32</v>
      </c>
      <c r="I20" s="23" t="s">
        <v>22</v>
      </c>
      <c r="J20" s="24">
        <f>ROUND(((J21+J22+J23+J24+J25+J26+J27+J28+J29)/9),0)</f>
        <v>12</v>
      </c>
      <c r="K20" s="24">
        <f>ROUND(((K21+K22+K23+K24+K25+K26+K27+K28+K29)/6),0)</f>
        <v>22</v>
      </c>
      <c r="L20" s="25">
        <f>K20/J20*100</f>
        <v>183.33333333333331</v>
      </c>
    </row>
    <row r="21" spans="1:38">
      <c r="A21" s="84"/>
      <c r="B21" s="84"/>
      <c r="C21" s="84"/>
      <c r="D21" s="84"/>
      <c r="E21" s="84"/>
      <c r="F21" s="84"/>
      <c r="G21" s="84"/>
      <c r="H21" s="26" t="s">
        <v>51</v>
      </c>
      <c r="I21" s="16" t="s">
        <v>22</v>
      </c>
      <c r="J21" s="28">
        <v>12</v>
      </c>
      <c r="K21" s="28">
        <v>12</v>
      </c>
      <c r="L21" s="28"/>
      <c r="AD21" s="55" t="s">
        <v>99</v>
      </c>
      <c r="AI21" s="70"/>
    </row>
    <row r="22" spans="1:38">
      <c r="A22" s="84"/>
      <c r="B22" s="84"/>
      <c r="C22" s="84"/>
      <c r="D22" s="84"/>
      <c r="E22" s="84"/>
      <c r="F22" s="84"/>
      <c r="G22" s="84"/>
      <c r="H22" s="26" t="s">
        <v>58</v>
      </c>
      <c r="I22" s="16" t="s">
        <v>22</v>
      </c>
      <c r="J22" s="28">
        <v>12</v>
      </c>
      <c r="K22" s="28">
        <v>12</v>
      </c>
      <c r="L22" s="28"/>
      <c r="AI22" s="70"/>
    </row>
    <row r="23" spans="1:38">
      <c r="A23" s="84"/>
      <c r="B23" s="84"/>
      <c r="C23" s="84"/>
      <c r="D23" s="84"/>
      <c r="E23" s="84"/>
      <c r="F23" s="84"/>
      <c r="G23" s="84"/>
      <c r="H23" s="26" t="s">
        <v>52</v>
      </c>
      <c r="I23" s="16" t="s">
        <v>22</v>
      </c>
      <c r="J23" s="28">
        <v>12</v>
      </c>
      <c r="K23" s="28">
        <v>12</v>
      </c>
      <c r="L23" s="28"/>
      <c r="M23" s="40" t="s">
        <v>70</v>
      </c>
    </row>
    <row r="24" spans="1:38">
      <c r="A24" s="84"/>
      <c r="B24" s="84"/>
      <c r="C24" s="84"/>
      <c r="D24" s="84"/>
      <c r="E24" s="84"/>
      <c r="F24" s="84"/>
      <c r="G24" s="84"/>
      <c r="H24" s="26" t="s">
        <v>53</v>
      </c>
      <c r="I24" s="16" t="s">
        <v>22</v>
      </c>
      <c r="J24" s="28">
        <v>12</v>
      </c>
      <c r="K24" s="31">
        <v>12</v>
      </c>
      <c r="L24" s="28"/>
      <c r="AF24" s="52"/>
    </row>
    <row r="25" spans="1:38">
      <c r="A25" s="84"/>
      <c r="B25" s="84"/>
      <c r="C25" s="84"/>
      <c r="D25" s="84"/>
      <c r="E25" s="84"/>
      <c r="F25" s="84"/>
      <c r="G25" s="84"/>
      <c r="H25" s="26" t="s">
        <v>54</v>
      </c>
      <c r="I25" s="16" t="s">
        <v>22</v>
      </c>
      <c r="J25" s="28">
        <v>12</v>
      </c>
      <c r="K25" s="31">
        <v>12</v>
      </c>
      <c r="L25" s="28"/>
      <c r="AI25" s="69"/>
    </row>
    <row r="26" spans="1:38">
      <c r="A26" s="84"/>
      <c r="B26" s="84"/>
      <c r="C26" s="84"/>
      <c r="D26" s="84"/>
      <c r="E26" s="84"/>
      <c r="F26" s="84"/>
      <c r="G26" s="84"/>
      <c r="H26" s="26" t="s">
        <v>56</v>
      </c>
      <c r="I26" s="16" t="s">
        <v>22</v>
      </c>
      <c r="J26" s="28">
        <v>12</v>
      </c>
      <c r="K26" s="31">
        <v>18</v>
      </c>
      <c r="L26" s="28"/>
      <c r="AD26" s="72"/>
      <c r="AE26" s="72"/>
      <c r="AF26" s="72"/>
      <c r="AI26" s="71"/>
      <c r="AJ26" s="71"/>
      <c r="AK26" s="71"/>
      <c r="AL26" s="70"/>
    </row>
    <row r="27" spans="1:38">
      <c r="A27" s="84"/>
      <c r="B27" s="84"/>
      <c r="C27" s="84"/>
      <c r="D27" s="84"/>
      <c r="E27" s="84"/>
      <c r="F27" s="84"/>
      <c r="G27" s="84"/>
      <c r="H27" s="26" t="s">
        <v>60</v>
      </c>
      <c r="I27" s="16" t="s">
        <v>22</v>
      </c>
      <c r="J27" s="28">
        <v>12</v>
      </c>
      <c r="K27" s="31">
        <v>18</v>
      </c>
      <c r="L27" s="28"/>
    </row>
    <row r="28" spans="1:38">
      <c r="A28" s="84"/>
      <c r="B28" s="84"/>
      <c r="C28" s="84"/>
      <c r="D28" s="84"/>
      <c r="E28" s="84"/>
      <c r="F28" s="84"/>
      <c r="G28" s="84"/>
      <c r="H28" s="26" t="s">
        <v>61</v>
      </c>
      <c r="I28" s="16" t="s">
        <v>22</v>
      </c>
      <c r="J28" s="28">
        <v>12</v>
      </c>
      <c r="K28" s="31">
        <v>18</v>
      </c>
      <c r="L28" s="28"/>
    </row>
    <row r="29" spans="1:38">
      <c r="A29" s="84"/>
      <c r="B29" s="84"/>
      <c r="C29" s="84"/>
      <c r="D29" s="84"/>
      <c r="E29" s="84"/>
      <c r="F29" s="84"/>
      <c r="G29" s="84"/>
      <c r="H29" s="26" t="s">
        <v>62</v>
      </c>
      <c r="I29" s="16" t="s">
        <v>22</v>
      </c>
      <c r="J29" s="28">
        <v>12</v>
      </c>
      <c r="K29" s="31">
        <v>17</v>
      </c>
      <c r="L29" s="28"/>
    </row>
    <row r="30" spans="1:38">
      <c r="A30" s="85"/>
      <c r="B30" s="85"/>
      <c r="C30" s="85"/>
      <c r="D30" s="85"/>
      <c r="E30" s="85"/>
      <c r="F30" s="85"/>
      <c r="G30" s="85"/>
      <c r="H30" s="76" t="s">
        <v>33</v>
      </c>
      <c r="I30" s="76"/>
      <c r="J30" s="76"/>
      <c r="K30" s="76"/>
      <c r="L30" s="25">
        <f>(L20+L18)/2</f>
        <v>141.66666666666666</v>
      </c>
    </row>
    <row r="31" spans="1:38" ht="30" customHeight="1">
      <c r="A31" s="83" t="s">
        <v>35</v>
      </c>
      <c r="B31" s="83" t="s">
        <v>106</v>
      </c>
      <c r="C31" s="83" t="s">
        <v>35</v>
      </c>
      <c r="D31" s="83" t="s">
        <v>8</v>
      </c>
      <c r="E31" s="83" t="s">
        <v>9</v>
      </c>
      <c r="F31" s="83" t="s">
        <v>34</v>
      </c>
      <c r="G31" s="83" t="s">
        <v>11</v>
      </c>
      <c r="H31" s="32" t="s">
        <v>12</v>
      </c>
      <c r="I31" s="32"/>
      <c r="J31" s="33" t="s">
        <v>13</v>
      </c>
      <c r="K31" s="33" t="s">
        <v>14</v>
      </c>
      <c r="L31" s="34" t="s">
        <v>57</v>
      </c>
    </row>
    <row r="32" spans="1:38" ht="38.25">
      <c r="A32" s="84"/>
      <c r="B32" s="84"/>
      <c r="C32" s="84"/>
      <c r="D32" s="84"/>
      <c r="E32" s="84"/>
      <c r="F32" s="84"/>
      <c r="G32" s="84"/>
      <c r="H32" s="35" t="s">
        <v>15</v>
      </c>
      <c r="I32" s="13" t="s">
        <v>16</v>
      </c>
      <c r="J32" s="36">
        <f>J34/J33*100</f>
        <v>100</v>
      </c>
      <c r="K32" s="36">
        <f>K34/K33*100</f>
        <v>100</v>
      </c>
      <c r="L32" s="36">
        <f>IF(K32/J32*100&gt;130,130,K32/J32*100)</f>
        <v>100</v>
      </c>
    </row>
    <row r="33" spans="1:35">
      <c r="A33" s="84"/>
      <c r="B33" s="84"/>
      <c r="C33" s="84"/>
      <c r="D33" s="84"/>
      <c r="E33" s="84"/>
      <c r="F33" s="84"/>
      <c r="G33" s="84"/>
      <c r="H33" s="8" t="s">
        <v>17</v>
      </c>
      <c r="I33" s="16" t="s">
        <v>18</v>
      </c>
      <c r="J33" s="37">
        <v>1.65</v>
      </c>
      <c r="K33" s="37">
        <v>1.65</v>
      </c>
      <c r="L33" s="28"/>
    </row>
    <row r="34" spans="1:35">
      <c r="A34" s="84"/>
      <c r="B34" s="84"/>
      <c r="C34" s="84"/>
      <c r="D34" s="84"/>
      <c r="E34" s="84"/>
      <c r="F34" s="84"/>
      <c r="G34" s="84"/>
      <c r="H34" s="8" t="s">
        <v>19</v>
      </c>
      <c r="I34" s="16" t="s">
        <v>18</v>
      </c>
      <c r="J34" s="37">
        <f>J33</f>
        <v>1.65</v>
      </c>
      <c r="K34" s="37">
        <v>1.65</v>
      </c>
      <c r="L34" s="28"/>
    </row>
    <row r="35" spans="1:35" ht="38.25">
      <c r="A35" s="84"/>
      <c r="B35" s="84"/>
      <c r="C35" s="84"/>
      <c r="D35" s="84"/>
      <c r="E35" s="84"/>
      <c r="F35" s="84"/>
      <c r="G35" s="84"/>
      <c r="H35" s="35" t="s">
        <v>20</v>
      </c>
      <c r="I35" s="13" t="s">
        <v>16</v>
      </c>
      <c r="J35" s="36">
        <f>J37/J36*100</f>
        <v>100</v>
      </c>
      <c r="K35" s="36">
        <f>K37/K36*100</f>
        <v>100</v>
      </c>
      <c r="L35" s="36">
        <f>IF(K35/J35*100&gt;130,130,K35/J35*100)</f>
        <v>100</v>
      </c>
    </row>
    <row r="36" spans="1:35">
      <c r="A36" s="84"/>
      <c r="B36" s="84"/>
      <c r="C36" s="84"/>
      <c r="D36" s="84"/>
      <c r="E36" s="84"/>
      <c r="F36" s="84"/>
      <c r="G36" s="84"/>
      <c r="H36" s="8" t="s">
        <v>21</v>
      </c>
      <c r="I36" s="16" t="s">
        <v>22</v>
      </c>
      <c r="J36" s="31">
        <v>6</v>
      </c>
      <c r="K36" s="31">
        <v>6</v>
      </c>
      <c r="L36" s="28"/>
    </row>
    <row r="37" spans="1:35">
      <c r="A37" s="84"/>
      <c r="B37" s="84"/>
      <c r="C37" s="84"/>
      <c r="D37" s="84"/>
      <c r="E37" s="84"/>
      <c r="F37" s="84"/>
      <c r="G37" s="84"/>
      <c r="H37" s="8" t="s">
        <v>23</v>
      </c>
      <c r="I37" s="16" t="s">
        <v>22</v>
      </c>
      <c r="J37" s="31">
        <v>6</v>
      </c>
      <c r="K37" s="31">
        <v>6</v>
      </c>
      <c r="L37" s="28"/>
    </row>
    <row r="38" spans="1:35" ht="63.75">
      <c r="A38" s="84"/>
      <c r="B38" s="84"/>
      <c r="C38" s="84"/>
      <c r="D38" s="84"/>
      <c r="E38" s="84"/>
      <c r="F38" s="84"/>
      <c r="G38" s="84"/>
      <c r="H38" s="7" t="s">
        <v>24</v>
      </c>
      <c r="I38" s="13" t="s">
        <v>16</v>
      </c>
      <c r="J38" s="36">
        <v>100</v>
      </c>
      <c r="K38" s="36" t="e">
        <f>K40/K39*100</f>
        <v>#DIV/0!</v>
      </c>
      <c r="L38" s="36" t="e">
        <f>IF(K38/J38*100&gt;130,130,K38/J38*100)</f>
        <v>#DIV/0!</v>
      </c>
    </row>
    <row r="39" spans="1:35">
      <c r="A39" s="84"/>
      <c r="B39" s="84"/>
      <c r="C39" s="84"/>
      <c r="D39" s="84"/>
      <c r="E39" s="84"/>
      <c r="F39" s="84"/>
      <c r="G39" s="84"/>
      <c r="H39" s="8" t="s">
        <v>81</v>
      </c>
      <c r="I39" s="16" t="s">
        <v>22</v>
      </c>
      <c r="J39" s="31">
        <v>0</v>
      </c>
      <c r="K39" s="31">
        <v>0</v>
      </c>
      <c r="L39" s="28"/>
    </row>
    <row r="40" spans="1:35" ht="25.5">
      <c r="A40" s="84"/>
      <c r="B40" s="84"/>
      <c r="C40" s="84"/>
      <c r="D40" s="84"/>
      <c r="E40" s="84"/>
      <c r="F40" s="84"/>
      <c r="G40" s="84"/>
      <c r="H40" s="8" t="s">
        <v>26</v>
      </c>
      <c r="I40" s="16" t="s">
        <v>22</v>
      </c>
      <c r="J40" s="31">
        <v>0</v>
      </c>
      <c r="K40" s="31">
        <v>0</v>
      </c>
      <c r="L40" s="28"/>
    </row>
    <row r="41" spans="1:35">
      <c r="A41" s="84"/>
      <c r="B41" s="84"/>
      <c r="C41" s="84"/>
      <c r="D41" s="84"/>
      <c r="E41" s="84"/>
      <c r="F41" s="84"/>
      <c r="G41" s="84"/>
      <c r="H41" s="76" t="s">
        <v>27</v>
      </c>
      <c r="I41" s="76"/>
      <c r="J41" s="76"/>
      <c r="K41" s="76"/>
      <c r="L41" s="25">
        <f>(L32+L35)/2</f>
        <v>100</v>
      </c>
    </row>
    <row r="42" spans="1:35" ht="30">
      <c r="A42" s="84"/>
      <c r="B42" s="84"/>
      <c r="C42" s="84"/>
      <c r="D42" s="84"/>
      <c r="E42" s="84"/>
      <c r="F42" s="84"/>
      <c r="G42" s="84"/>
      <c r="H42" s="32" t="s">
        <v>28</v>
      </c>
      <c r="I42" s="32"/>
      <c r="J42" s="39" t="s">
        <v>29</v>
      </c>
      <c r="K42" s="39" t="s">
        <v>30</v>
      </c>
      <c r="L42" s="39" t="s">
        <v>31</v>
      </c>
    </row>
    <row r="43" spans="1:35">
      <c r="A43" s="84"/>
      <c r="B43" s="84"/>
      <c r="C43" s="84"/>
      <c r="D43" s="84"/>
      <c r="E43" s="84"/>
      <c r="F43" s="84"/>
      <c r="G43" s="84"/>
      <c r="H43" s="22" t="s">
        <v>32</v>
      </c>
      <c r="I43" s="23" t="s">
        <v>22</v>
      </c>
      <c r="J43" s="24">
        <f>ROUND(((J44+J45+J46+J47+J48+J49+J50+J51+J52)/9),0)</f>
        <v>4</v>
      </c>
      <c r="K43" s="24">
        <f>ROUND(((K44+K45+K46+K47+K48+K49+K50+K51+K52)/6),0)</f>
        <v>4</v>
      </c>
      <c r="L43" s="25">
        <f>K43/J43*100</f>
        <v>100</v>
      </c>
    </row>
    <row r="44" spans="1:35">
      <c r="A44" s="84"/>
      <c r="B44" s="84"/>
      <c r="C44" s="84"/>
      <c r="D44" s="84"/>
      <c r="E44" s="84"/>
      <c r="F44" s="84"/>
      <c r="G44" s="84"/>
      <c r="H44" s="26" t="s">
        <v>51</v>
      </c>
      <c r="I44" s="16" t="s">
        <v>22</v>
      </c>
      <c r="J44" s="28">
        <v>4</v>
      </c>
      <c r="K44" s="28">
        <v>4</v>
      </c>
      <c r="L44" s="28"/>
      <c r="M44" t="s">
        <v>74</v>
      </c>
      <c r="AD44" s="55" t="s">
        <v>101</v>
      </c>
      <c r="AI44" s="70"/>
    </row>
    <row r="45" spans="1:35">
      <c r="A45" s="84"/>
      <c r="B45" s="84"/>
      <c r="C45" s="84"/>
      <c r="D45" s="84"/>
      <c r="E45" s="84"/>
      <c r="F45" s="84"/>
      <c r="G45" s="84"/>
      <c r="H45" s="26" t="s">
        <v>58</v>
      </c>
      <c r="I45" s="16" t="s">
        <v>22</v>
      </c>
      <c r="J45" s="28">
        <v>4</v>
      </c>
      <c r="K45" s="28">
        <v>4</v>
      </c>
      <c r="L45" s="28"/>
      <c r="M45" t="s">
        <v>63</v>
      </c>
      <c r="AI45" s="68"/>
    </row>
    <row r="46" spans="1:35">
      <c r="A46" s="84"/>
      <c r="B46" s="84"/>
      <c r="C46" s="84"/>
      <c r="D46" s="84"/>
      <c r="E46" s="84"/>
      <c r="F46" s="84"/>
      <c r="G46" s="84"/>
      <c r="H46" s="26" t="s">
        <v>52</v>
      </c>
      <c r="I46" s="16" t="s">
        <v>22</v>
      </c>
      <c r="J46" s="28">
        <v>4</v>
      </c>
      <c r="K46" s="28">
        <v>4</v>
      </c>
      <c r="L46" s="28"/>
      <c r="V46" s="71" t="s">
        <v>93</v>
      </c>
      <c r="W46" s="71"/>
      <c r="X46" s="71"/>
      <c r="Y46" s="71"/>
    </row>
    <row r="47" spans="1:35">
      <c r="A47" s="84"/>
      <c r="B47" s="84"/>
      <c r="C47" s="84"/>
      <c r="D47" s="84"/>
      <c r="E47" s="84"/>
      <c r="F47" s="84"/>
      <c r="G47" s="84"/>
      <c r="H47" s="26" t="s">
        <v>53</v>
      </c>
      <c r="I47" s="16" t="s">
        <v>22</v>
      </c>
      <c r="J47" s="28">
        <v>4</v>
      </c>
      <c r="K47" s="31">
        <v>4</v>
      </c>
      <c r="L47" s="28"/>
    </row>
    <row r="48" spans="1:35">
      <c r="A48" s="84"/>
      <c r="B48" s="84"/>
      <c r="C48" s="84"/>
      <c r="D48" s="84"/>
      <c r="E48" s="84"/>
      <c r="F48" s="84"/>
      <c r="G48" s="84"/>
      <c r="H48" s="26" t="s">
        <v>54</v>
      </c>
      <c r="I48" s="16" t="s">
        <v>22</v>
      </c>
      <c r="J48" s="28">
        <v>4</v>
      </c>
      <c r="K48" s="31">
        <v>4</v>
      </c>
      <c r="L48" s="28"/>
      <c r="AI48" s="69"/>
    </row>
    <row r="49" spans="1:37">
      <c r="A49" s="84"/>
      <c r="B49" s="84"/>
      <c r="C49" s="84"/>
      <c r="D49" s="84"/>
      <c r="E49" s="84"/>
      <c r="F49" s="84"/>
      <c r="G49" s="84"/>
      <c r="H49" s="26" t="s">
        <v>56</v>
      </c>
      <c r="I49" s="16" t="s">
        <v>22</v>
      </c>
      <c r="J49" s="28">
        <v>4</v>
      </c>
      <c r="K49" s="31">
        <v>1</v>
      </c>
      <c r="L49" s="28"/>
      <c r="AD49" s="72"/>
      <c r="AE49" s="72"/>
      <c r="AF49" s="72"/>
      <c r="AI49" s="71"/>
      <c r="AJ49" s="71"/>
      <c r="AK49" s="71"/>
    </row>
    <row r="50" spans="1:37">
      <c r="A50" s="84"/>
      <c r="B50" s="84"/>
      <c r="C50" s="84"/>
      <c r="D50" s="84"/>
      <c r="E50" s="84"/>
      <c r="F50" s="84"/>
      <c r="G50" s="84"/>
      <c r="H50" s="26" t="s">
        <v>60</v>
      </c>
      <c r="I50" s="16" t="s">
        <v>22</v>
      </c>
      <c r="J50" s="28">
        <v>4</v>
      </c>
      <c r="K50" s="31">
        <v>1</v>
      </c>
      <c r="L50" s="28"/>
      <c r="AI50" s="69"/>
    </row>
    <row r="51" spans="1:37">
      <c r="A51" s="84"/>
      <c r="B51" s="84"/>
      <c r="C51" s="84"/>
      <c r="D51" s="84"/>
      <c r="E51" s="84"/>
      <c r="F51" s="84"/>
      <c r="G51" s="84"/>
      <c r="H51" s="26" t="s">
        <v>61</v>
      </c>
      <c r="I51" s="16" t="s">
        <v>22</v>
      </c>
      <c r="J51" s="28">
        <v>4</v>
      </c>
      <c r="K51" s="31">
        <v>1</v>
      </c>
      <c r="L51" s="28"/>
      <c r="AI51" s="70"/>
    </row>
    <row r="52" spans="1:37">
      <c r="A52" s="84"/>
      <c r="B52" s="84"/>
      <c r="C52" s="84"/>
      <c r="D52" s="84"/>
      <c r="E52" s="84"/>
      <c r="F52" s="84"/>
      <c r="G52" s="84"/>
      <c r="H52" s="26" t="s">
        <v>62</v>
      </c>
      <c r="I52" s="16" t="s">
        <v>22</v>
      </c>
      <c r="J52" s="28">
        <v>4</v>
      </c>
      <c r="K52" s="31">
        <v>2</v>
      </c>
      <c r="L52" s="28"/>
      <c r="M52" s="81"/>
      <c r="N52" s="71"/>
      <c r="O52" s="71"/>
      <c r="P52" s="71"/>
      <c r="Q52" s="71"/>
      <c r="R52" s="71"/>
      <c r="AI52" s="70"/>
    </row>
    <row r="53" spans="1:37">
      <c r="A53" s="85"/>
      <c r="B53" s="85"/>
      <c r="C53" s="85"/>
      <c r="D53" s="85"/>
      <c r="E53" s="85"/>
      <c r="F53" s="85"/>
      <c r="G53" s="85"/>
      <c r="H53" s="76" t="s">
        <v>33</v>
      </c>
      <c r="I53" s="76"/>
      <c r="J53" s="76"/>
      <c r="K53" s="76"/>
      <c r="L53" s="25">
        <f>(L43+L41)/2</f>
        <v>100</v>
      </c>
    </row>
    <row r="54" spans="1:37" ht="30" hidden="1">
      <c r="A54" s="83" t="s">
        <v>35</v>
      </c>
      <c r="B54" s="47"/>
      <c r="C54" s="47"/>
      <c r="D54" s="83" t="s">
        <v>10</v>
      </c>
      <c r="E54" s="83" t="s">
        <v>37</v>
      </c>
      <c r="F54" s="83" t="s">
        <v>34</v>
      </c>
      <c r="G54" s="83" t="s">
        <v>11</v>
      </c>
      <c r="H54" s="32" t="s">
        <v>12</v>
      </c>
      <c r="I54" s="32"/>
      <c r="J54" s="33" t="s">
        <v>13</v>
      </c>
      <c r="K54" s="33" t="s">
        <v>14</v>
      </c>
      <c r="L54" s="34" t="s">
        <v>57</v>
      </c>
    </row>
    <row r="55" spans="1:37" ht="38.25" hidden="1">
      <c r="A55" s="84"/>
      <c r="B55" s="48"/>
      <c r="C55" s="48"/>
      <c r="D55" s="84"/>
      <c r="E55" s="84"/>
      <c r="F55" s="84"/>
      <c r="G55" s="84"/>
      <c r="H55" s="35" t="s">
        <v>15</v>
      </c>
      <c r="I55" s="13" t="s">
        <v>16</v>
      </c>
      <c r="J55" s="36" t="e">
        <f>J57/J56*100</f>
        <v>#DIV/0!</v>
      </c>
      <c r="K55" s="36" t="e">
        <f>K57/K56*100</f>
        <v>#DIV/0!</v>
      </c>
      <c r="L55" s="36" t="e">
        <f>IF(K55/J55*100&gt;130,130,K55/J55*100)</f>
        <v>#DIV/0!</v>
      </c>
    </row>
    <row r="56" spans="1:37" hidden="1">
      <c r="A56" s="84"/>
      <c r="B56" s="48"/>
      <c r="C56" s="48"/>
      <c r="D56" s="84"/>
      <c r="E56" s="84"/>
      <c r="F56" s="84"/>
      <c r="G56" s="84"/>
      <c r="H56" s="8" t="s">
        <v>17</v>
      </c>
      <c r="I56" s="16" t="s">
        <v>18</v>
      </c>
      <c r="J56" s="37">
        <f>K56</f>
        <v>0</v>
      </c>
      <c r="K56" s="38"/>
      <c r="L56" s="28"/>
    </row>
    <row r="57" spans="1:37" hidden="1">
      <c r="A57" s="84"/>
      <c r="B57" s="48"/>
      <c r="C57" s="48"/>
      <c r="D57" s="84"/>
      <c r="E57" s="84"/>
      <c r="F57" s="84"/>
      <c r="G57" s="84"/>
      <c r="H57" s="8" t="s">
        <v>19</v>
      </c>
      <c r="I57" s="16" t="s">
        <v>18</v>
      </c>
      <c r="J57" s="37">
        <f>J56</f>
        <v>0</v>
      </c>
      <c r="K57" s="38"/>
      <c r="L57" s="28"/>
    </row>
    <row r="58" spans="1:37" ht="38.25" hidden="1">
      <c r="A58" s="84"/>
      <c r="B58" s="48"/>
      <c r="C58" s="48"/>
      <c r="D58" s="84"/>
      <c r="E58" s="84"/>
      <c r="F58" s="84"/>
      <c r="G58" s="84"/>
      <c r="H58" s="35" t="s">
        <v>20</v>
      </c>
      <c r="I58" s="13" t="s">
        <v>16</v>
      </c>
      <c r="J58" s="36" t="e">
        <f>J60/J59*100</f>
        <v>#DIV/0!</v>
      </c>
      <c r="K58" s="36" t="e">
        <f>K60/K59*100</f>
        <v>#DIV/0!</v>
      </c>
      <c r="L58" s="36" t="e">
        <f>IF(K58/J58*100&gt;130,130,K58/J58*100)</f>
        <v>#DIV/0!</v>
      </c>
    </row>
    <row r="59" spans="1:37" hidden="1">
      <c r="A59" s="84"/>
      <c r="B59" s="48"/>
      <c r="C59" s="48"/>
      <c r="D59" s="84"/>
      <c r="E59" s="84"/>
      <c r="F59" s="84"/>
      <c r="G59" s="84"/>
      <c r="H59" s="8" t="s">
        <v>21</v>
      </c>
      <c r="I59" s="16" t="s">
        <v>22</v>
      </c>
      <c r="J59" s="31">
        <f>K59</f>
        <v>0</v>
      </c>
      <c r="K59" s="27"/>
      <c r="L59" s="28"/>
    </row>
    <row r="60" spans="1:37" hidden="1">
      <c r="A60" s="84"/>
      <c r="B60" s="48"/>
      <c r="C60" s="48"/>
      <c r="D60" s="84"/>
      <c r="E60" s="84"/>
      <c r="F60" s="84"/>
      <c r="G60" s="84"/>
      <c r="H60" s="8" t="s">
        <v>23</v>
      </c>
      <c r="I60" s="16" t="s">
        <v>22</v>
      </c>
      <c r="J60" s="31">
        <f>J59*0.95</f>
        <v>0</v>
      </c>
      <c r="K60" s="27"/>
      <c r="L60" s="28"/>
    </row>
    <row r="61" spans="1:37" ht="63.75" hidden="1">
      <c r="A61" s="84"/>
      <c r="B61" s="48"/>
      <c r="C61" s="48"/>
      <c r="D61" s="84"/>
      <c r="E61" s="84"/>
      <c r="F61" s="84"/>
      <c r="G61" s="84"/>
      <c r="H61" s="7" t="s">
        <v>24</v>
      </c>
      <c r="I61" s="13" t="s">
        <v>16</v>
      </c>
      <c r="J61" s="36" t="e">
        <f>J63/J62*100</f>
        <v>#DIV/0!</v>
      </c>
      <c r="K61" s="36" t="e">
        <f>K63/K62*100</f>
        <v>#DIV/0!</v>
      </c>
      <c r="L61" s="36" t="e">
        <f>IF(K61/J61*100&gt;130,130,K61/J61*100)</f>
        <v>#DIV/0!</v>
      </c>
    </row>
    <row r="62" spans="1:37" hidden="1">
      <c r="A62" s="84"/>
      <c r="B62" s="48"/>
      <c r="C62" s="48"/>
      <c r="D62" s="84"/>
      <c r="E62" s="84"/>
      <c r="F62" s="84"/>
      <c r="G62" s="84"/>
      <c r="H62" s="8" t="s">
        <v>25</v>
      </c>
      <c r="I62" s="16" t="s">
        <v>22</v>
      </c>
      <c r="J62" s="31"/>
      <c r="K62" s="31"/>
      <c r="L62" s="28"/>
    </row>
    <row r="63" spans="1:37" ht="25.5" hidden="1">
      <c r="A63" s="84"/>
      <c r="B63" s="48"/>
      <c r="C63" s="48"/>
      <c r="D63" s="84"/>
      <c r="E63" s="84"/>
      <c r="F63" s="84"/>
      <c r="G63" s="84"/>
      <c r="H63" s="8" t="s">
        <v>26</v>
      </c>
      <c r="I63" s="16" t="s">
        <v>22</v>
      </c>
      <c r="J63" s="31"/>
      <c r="K63" s="31"/>
      <c r="L63" s="28"/>
    </row>
    <row r="64" spans="1:37" hidden="1">
      <c r="A64" s="84"/>
      <c r="B64" s="48"/>
      <c r="C64" s="48"/>
      <c r="D64" s="84"/>
      <c r="E64" s="84"/>
      <c r="F64" s="84"/>
      <c r="G64" s="84"/>
      <c r="H64" s="76" t="s">
        <v>27</v>
      </c>
      <c r="I64" s="76"/>
      <c r="J64" s="76"/>
      <c r="K64" s="76"/>
      <c r="L64" s="25" t="e">
        <f>(L55+L58)/2</f>
        <v>#DIV/0!</v>
      </c>
    </row>
    <row r="65" spans="1:12" ht="30" hidden="1">
      <c r="A65" s="84"/>
      <c r="B65" s="48"/>
      <c r="C65" s="48"/>
      <c r="D65" s="84"/>
      <c r="E65" s="84"/>
      <c r="F65" s="84"/>
      <c r="G65" s="84"/>
      <c r="H65" s="32" t="s">
        <v>28</v>
      </c>
      <c r="I65" s="32"/>
      <c r="J65" s="39" t="s">
        <v>29</v>
      </c>
      <c r="K65" s="39" t="s">
        <v>30</v>
      </c>
      <c r="L65" s="39" t="s">
        <v>31</v>
      </c>
    </row>
    <row r="66" spans="1:12" hidden="1">
      <c r="A66" s="84"/>
      <c r="B66" s="48"/>
      <c r="C66" s="48"/>
      <c r="D66" s="84"/>
      <c r="E66" s="84"/>
      <c r="F66" s="84"/>
      <c r="G66" s="84"/>
      <c r="H66" s="22" t="s">
        <v>32</v>
      </c>
      <c r="I66" s="23" t="s">
        <v>22</v>
      </c>
      <c r="J66" s="24">
        <f>ROUND(((J67+J68+J69+J70+J71+J72+J73+J74+J75)/3),0)</f>
        <v>0</v>
      </c>
      <c r="K66" s="24">
        <f>ROUND(((K67+K68+K69+K70+K71+K72+K73+K74+K75)/3),0)</f>
        <v>0</v>
      </c>
      <c r="L66" s="25" t="e">
        <f>K66/J66*100</f>
        <v>#DIV/0!</v>
      </c>
    </row>
    <row r="67" spans="1:12" hidden="1">
      <c r="A67" s="84"/>
      <c r="B67" s="48"/>
      <c r="C67" s="48"/>
      <c r="D67" s="84"/>
      <c r="E67" s="84"/>
      <c r="F67" s="84"/>
      <c r="G67" s="84"/>
      <c r="H67" s="26" t="s">
        <v>51</v>
      </c>
      <c r="I67" s="16" t="s">
        <v>22</v>
      </c>
      <c r="J67" s="28">
        <v>0</v>
      </c>
      <c r="K67" s="27">
        <v>0</v>
      </c>
      <c r="L67" s="28"/>
    </row>
    <row r="68" spans="1:12" hidden="1">
      <c r="A68" s="84"/>
      <c r="B68" s="48"/>
      <c r="C68" s="48"/>
      <c r="D68" s="84"/>
      <c r="E68" s="84"/>
      <c r="F68" s="84"/>
      <c r="G68" s="84"/>
      <c r="H68" s="26" t="s">
        <v>58</v>
      </c>
      <c r="I68" s="16" t="s">
        <v>22</v>
      </c>
      <c r="J68" s="28">
        <v>0</v>
      </c>
      <c r="K68" s="27">
        <v>0</v>
      </c>
      <c r="L68" s="28"/>
    </row>
    <row r="69" spans="1:12" hidden="1">
      <c r="A69" s="84"/>
      <c r="B69" s="48"/>
      <c r="C69" s="48"/>
      <c r="D69" s="84"/>
      <c r="E69" s="84"/>
      <c r="F69" s="84"/>
      <c r="G69" s="84"/>
      <c r="H69" s="26" t="s">
        <v>52</v>
      </c>
      <c r="I69" s="16" t="s">
        <v>22</v>
      </c>
      <c r="J69" s="28">
        <v>0</v>
      </c>
      <c r="K69" s="27">
        <v>0</v>
      </c>
      <c r="L69" s="28"/>
    </row>
    <row r="70" spans="1:12" hidden="1">
      <c r="A70" s="84"/>
      <c r="B70" s="48"/>
      <c r="C70" s="48"/>
      <c r="D70" s="84"/>
      <c r="E70" s="84"/>
      <c r="F70" s="84"/>
      <c r="G70" s="84"/>
      <c r="H70" s="26" t="s">
        <v>53</v>
      </c>
      <c r="I70" s="16" t="s">
        <v>22</v>
      </c>
      <c r="J70" s="28"/>
      <c r="K70" s="31"/>
      <c r="L70" s="28"/>
    </row>
    <row r="71" spans="1:12" hidden="1">
      <c r="A71" s="84"/>
      <c r="B71" s="48"/>
      <c r="C71" s="48"/>
      <c r="D71" s="84"/>
      <c r="E71" s="84"/>
      <c r="F71" s="84"/>
      <c r="G71" s="84"/>
      <c r="H71" s="26" t="s">
        <v>54</v>
      </c>
      <c r="I71" s="16" t="s">
        <v>22</v>
      </c>
      <c r="J71" s="28"/>
      <c r="K71" s="31"/>
      <c r="L71" s="28"/>
    </row>
    <row r="72" spans="1:12" hidden="1">
      <c r="A72" s="84"/>
      <c r="B72" s="48"/>
      <c r="C72" s="48"/>
      <c r="D72" s="84"/>
      <c r="E72" s="84"/>
      <c r="F72" s="84"/>
      <c r="G72" s="84"/>
      <c r="H72" s="26" t="s">
        <v>56</v>
      </c>
      <c r="I72" s="16" t="s">
        <v>22</v>
      </c>
      <c r="J72" s="28"/>
      <c r="K72" s="31"/>
      <c r="L72" s="28"/>
    </row>
    <row r="73" spans="1:12" hidden="1">
      <c r="A73" s="84"/>
      <c r="B73" s="48"/>
      <c r="C73" s="48"/>
      <c r="D73" s="84"/>
      <c r="E73" s="84"/>
      <c r="F73" s="84"/>
      <c r="G73" s="84"/>
      <c r="H73" s="26" t="s">
        <v>60</v>
      </c>
      <c r="I73" s="16" t="s">
        <v>22</v>
      </c>
      <c r="J73" s="28"/>
      <c r="K73" s="31"/>
      <c r="L73" s="28"/>
    </row>
    <row r="74" spans="1:12" hidden="1">
      <c r="A74" s="84"/>
      <c r="B74" s="48"/>
      <c r="C74" s="48"/>
      <c r="D74" s="84"/>
      <c r="E74" s="84"/>
      <c r="F74" s="84"/>
      <c r="G74" s="84"/>
      <c r="H74" s="26" t="s">
        <v>61</v>
      </c>
      <c r="I74" s="16" t="s">
        <v>22</v>
      </c>
      <c r="J74" s="28"/>
      <c r="K74" s="31"/>
      <c r="L74" s="28"/>
    </row>
    <row r="75" spans="1:12" hidden="1">
      <c r="A75" s="84"/>
      <c r="B75" s="48"/>
      <c r="C75" s="48"/>
      <c r="D75" s="84"/>
      <c r="E75" s="84"/>
      <c r="F75" s="84"/>
      <c r="G75" s="84"/>
      <c r="H75" s="26" t="s">
        <v>62</v>
      </c>
      <c r="I75" s="16" t="s">
        <v>22</v>
      </c>
      <c r="J75" s="28"/>
      <c r="K75" s="31"/>
      <c r="L75" s="28"/>
    </row>
    <row r="76" spans="1:12" hidden="1">
      <c r="A76" s="85"/>
      <c r="B76" s="49"/>
      <c r="C76" s="49"/>
      <c r="D76" s="85"/>
      <c r="E76" s="85"/>
      <c r="F76" s="85"/>
      <c r="G76" s="85"/>
      <c r="H76" s="76" t="s">
        <v>33</v>
      </c>
      <c r="I76" s="76"/>
      <c r="J76" s="76"/>
      <c r="K76" s="76"/>
      <c r="L76" s="25" t="e">
        <f>(L66+L64)/2</f>
        <v>#DIV/0!</v>
      </c>
    </row>
    <row r="77" spans="1:12" ht="30" customHeight="1">
      <c r="A77" s="83" t="s">
        <v>35</v>
      </c>
      <c r="B77" s="83" t="s">
        <v>85</v>
      </c>
      <c r="C77" s="83" t="s">
        <v>35</v>
      </c>
      <c r="D77" s="83" t="s">
        <v>10</v>
      </c>
      <c r="E77" s="83" t="s">
        <v>10</v>
      </c>
      <c r="F77" s="83" t="s">
        <v>10</v>
      </c>
      <c r="G77" s="83" t="s">
        <v>11</v>
      </c>
      <c r="H77" s="32" t="s">
        <v>12</v>
      </c>
      <c r="I77" s="32"/>
      <c r="J77" s="33" t="s">
        <v>13</v>
      </c>
      <c r="K77" s="33" t="s">
        <v>14</v>
      </c>
      <c r="L77" s="34" t="s">
        <v>57</v>
      </c>
    </row>
    <row r="78" spans="1:12" ht="38.25">
      <c r="A78" s="84"/>
      <c r="B78" s="84"/>
      <c r="C78" s="84"/>
      <c r="D78" s="84"/>
      <c r="E78" s="84"/>
      <c r="F78" s="84"/>
      <c r="G78" s="84"/>
      <c r="H78" s="35" t="s">
        <v>15</v>
      </c>
      <c r="I78" s="13" t="s">
        <v>16</v>
      </c>
      <c r="J78" s="36">
        <f>J80/J79*100</f>
        <v>100</v>
      </c>
      <c r="K78" s="36">
        <f>K80/K79*100</f>
        <v>100</v>
      </c>
      <c r="L78" s="36">
        <f>IF(K78/J78*100&gt;130,130,K78/J78*100)</f>
        <v>100</v>
      </c>
    </row>
    <row r="79" spans="1:12">
      <c r="A79" s="84"/>
      <c r="B79" s="84"/>
      <c r="C79" s="84"/>
      <c r="D79" s="84"/>
      <c r="E79" s="84"/>
      <c r="F79" s="84"/>
      <c r="G79" s="84"/>
      <c r="H79" s="8" t="s">
        <v>17</v>
      </c>
      <c r="I79" s="16" t="s">
        <v>18</v>
      </c>
      <c r="J79" s="37">
        <v>35.44</v>
      </c>
      <c r="K79" s="37">
        <v>35.44</v>
      </c>
      <c r="L79" s="28"/>
    </row>
    <row r="80" spans="1:12">
      <c r="A80" s="84"/>
      <c r="B80" s="84"/>
      <c r="C80" s="84"/>
      <c r="D80" s="84"/>
      <c r="E80" s="84"/>
      <c r="F80" s="84"/>
      <c r="G80" s="84"/>
      <c r="H80" s="8" t="s">
        <v>19</v>
      </c>
      <c r="I80" s="16" t="s">
        <v>18</v>
      </c>
      <c r="J80" s="37">
        <v>35.44</v>
      </c>
      <c r="K80" s="37">
        <v>35.44</v>
      </c>
      <c r="L80" s="28"/>
    </row>
    <row r="81" spans="1:19" ht="38.25">
      <c r="A81" s="84"/>
      <c r="B81" s="84"/>
      <c r="C81" s="84"/>
      <c r="D81" s="84"/>
      <c r="E81" s="84"/>
      <c r="F81" s="84"/>
      <c r="G81" s="84"/>
      <c r="H81" s="35" t="s">
        <v>20</v>
      </c>
      <c r="I81" s="13" t="s">
        <v>16</v>
      </c>
      <c r="J81" s="36">
        <f>J83/J82*100</f>
        <v>93.103448275862064</v>
      </c>
      <c r="K81" s="36">
        <f>K83/K82*100</f>
        <v>93.103448275862064</v>
      </c>
      <c r="L81" s="36">
        <f>IF(K81/J81*100&gt;130,130,K81/J81*100)</f>
        <v>100</v>
      </c>
    </row>
    <row r="82" spans="1:19">
      <c r="A82" s="84"/>
      <c r="B82" s="84"/>
      <c r="C82" s="84"/>
      <c r="D82" s="84"/>
      <c r="E82" s="84"/>
      <c r="F82" s="84"/>
      <c r="G82" s="84"/>
      <c r="H82" s="8" t="s">
        <v>21</v>
      </c>
      <c r="I82" s="16" t="s">
        <v>22</v>
      </c>
      <c r="J82" s="31">
        <v>29</v>
      </c>
      <c r="K82" s="31">
        <v>29</v>
      </c>
      <c r="L82" s="31"/>
    </row>
    <row r="83" spans="1:19">
      <c r="A83" s="84"/>
      <c r="B83" s="84"/>
      <c r="C83" s="84"/>
      <c r="D83" s="84"/>
      <c r="E83" s="84"/>
      <c r="F83" s="84"/>
      <c r="G83" s="84"/>
      <c r="H83" s="8" t="s">
        <v>23</v>
      </c>
      <c r="I83" s="16" t="s">
        <v>22</v>
      </c>
      <c r="J83" s="31">
        <v>27</v>
      </c>
      <c r="K83" s="31">
        <v>27</v>
      </c>
      <c r="L83" s="31"/>
    </row>
    <row r="84" spans="1:19" ht="63.75">
      <c r="A84" s="84"/>
      <c r="B84" s="84"/>
      <c r="C84" s="84"/>
      <c r="D84" s="84"/>
      <c r="E84" s="84"/>
      <c r="F84" s="84"/>
      <c r="G84" s="84"/>
      <c r="H84" s="7" t="s">
        <v>24</v>
      </c>
      <c r="I84" s="13" t="s">
        <v>16</v>
      </c>
      <c r="J84" s="36">
        <v>100</v>
      </c>
      <c r="K84" s="36">
        <f>K86/K85*100</f>
        <v>100</v>
      </c>
      <c r="L84" s="36">
        <f>IF(K84/J84*100&gt;130,130,K84/J84*100)</f>
        <v>100</v>
      </c>
    </row>
    <row r="85" spans="1:19">
      <c r="A85" s="84"/>
      <c r="B85" s="84"/>
      <c r="C85" s="84"/>
      <c r="D85" s="84"/>
      <c r="E85" s="84"/>
      <c r="F85" s="84"/>
      <c r="G85" s="84"/>
      <c r="H85" s="8" t="s">
        <v>81</v>
      </c>
      <c r="I85" s="16" t="s">
        <v>22</v>
      </c>
      <c r="J85" s="31">
        <v>40</v>
      </c>
      <c r="K85" s="31">
        <v>40</v>
      </c>
      <c r="L85" s="28"/>
    </row>
    <row r="86" spans="1:19" ht="25.5">
      <c r="A86" s="84"/>
      <c r="B86" s="84"/>
      <c r="C86" s="84"/>
      <c r="D86" s="84"/>
      <c r="E86" s="84"/>
      <c r="F86" s="84"/>
      <c r="G86" s="84"/>
      <c r="H86" s="8" t="s">
        <v>26</v>
      </c>
      <c r="I86" s="16" t="s">
        <v>22</v>
      </c>
      <c r="J86" s="31">
        <v>40</v>
      </c>
      <c r="K86" s="31">
        <v>40</v>
      </c>
      <c r="L86" s="28"/>
    </row>
    <row r="87" spans="1:19">
      <c r="A87" s="84"/>
      <c r="B87" s="84"/>
      <c r="C87" s="84"/>
      <c r="D87" s="84"/>
      <c r="E87" s="84"/>
      <c r="F87" s="84"/>
      <c r="G87" s="84"/>
      <c r="H87" s="76" t="s">
        <v>27</v>
      </c>
      <c r="I87" s="76"/>
      <c r="J87" s="76"/>
      <c r="K87" s="76"/>
      <c r="L87" s="25">
        <f>(L78+L81)/2</f>
        <v>100</v>
      </c>
    </row>
    <row r="88" spans="1:19" ht="30">
      <c r="A88" s="84"/>
      <c r="B88" s="84"/>
      <c r="C88" s="84"/>
      <c r="D88" s="84"/>
      <c r="E88" s="84"/>
      <c r="F88" s="84"/>
      <c r="G88" s="84"/>
      <c r="H88" s="32" t="s">
        <v>28</v>
      </c>
      <c r="I88" s="32"/>
      <c r="J88" s="39" t="s">
        <v>29</v>
      </c>
      <c r="K88" s="39" t="s">
        <v>30</v>
      </c>
      <c r="L88" s="39" t="s">
        <v>31</v>
      </c>
    </row>
    <row r="89" spans="1:19">
      <c r="A89" s="84"/>
      <c r="B89" s="84"/>
      <c r="C89" s="84"/>
      <c r="D89" s="84"/>
      <c r="E89" s="84"/>
      <c r="F89" s="84"/>
      <c r="G89" s="84"/>
      <c r="H89" s="22" t="s">
        <v>32</v>
      </c>
      <c r="I89" s="23" t="s">
        <v>22</v>
      </c>
      <c r="J89" s="24">
        <f>ROUND(((J90+J91+J92+J93+J94+J95+J96+J97+J98)/9),0)</f>
        <v>275</v>
      </c>
      <c r="K89" s="24">
        <f>ROUND(((K90+K91+K92+K93+K94+K95+K96+K97+K98)/6),0)</f>
        <v>414</v>
      </c>
      <c r="L89" s="25">
        <f>K89/J89*100</f>
        <v>150.54545454545453</v>
      </c>
    </row>
    <row r="90" spans="1:19">
      <c r="A90" s="84"/>
      <c r="B90" s="84"/>
      <c r="C90" s="84"/>
      <c r="D90" s="84"/>
      <c r="E90" s="84"/>
      <c r="F90" s="84"/>
      <c r="G90" s="84"/>
      <c r="H90" s="26" t="s">
        <v>51</v>
      </c>
      <c r="I90" s="16" t="s">
        <v>22</v>
      </c>
      <c r="J90" s="31">
        <v>275</v>
      </c>
      <c r="K90" s="31">
        <v>275</v>
      </c>
      <c r="L90" s="28"/>
      <c r="M90" t="s">
        <v>65</v>
      </c>
      <c r="N90" s="71"/>
      <c r="O90" s="71"/>
      <c r="P90" s="71"/>
      <c r="Q90" s="71"/>
      <c r="R90" s="71"/>
      <c r="S90" s="71"/>
    </row>
    <row r="91" spans="1:19">
      <c r="A91" s="84"/>
      <c r="B91" s="84"/>
      <c r="C91" s="84"/>
      <c r="D91" s="84"/>
      <c r="E91" s="84"/>
      <c r="F91" s="84"/>
      <c r="G91" s="84"/>
      <c r="H91" s="26" t="s">
        <v>58</v>
      </c>
      <c r="I91" s="16" t="s">
        <v>22</v>
      </c>
      <c r="J91" s="31">
        <v>275</v>
      </c>
      <c r="K91" s="31">
        <v>275</v>
      </c>
      <c r="L91" s="28"/>
      <c r="M91" t="s">
        <v>66</v>
      </c>
    </row>
    <row r="92" spans="1:19">
      <c r="A92" s="84"/>
      <c r="B92" s="84"/>
      <c r="C92" s="84"/>
      <c r="D92" s="84"/>
      <c r="E92" s="84"/>
      <c r="F92" s="84"/>
      <c r="G92" s="84"/>
      <c r="H92" s="26" t="s">
        <v>52</v>
      </c>
      <c r="I92" s="16" t="s">
        <v>22</v>
      </c>
      <c r="J92" s="31">
        <v>275</v>
      </c>
      <c r="K92" s="31">
        <v>275</v>
      </c>
      <c r="L92" s="28"/>
      <c r="M92" t="s">
        <v>67</v>
      </c>
    </row>
    <row r="93" spans="1:19">
      <c r="A93" s="84"/>
      <c r="B93" s="84"/>
      <c r="C93" s="84"/>
      <c r="D93" s="84"/>
      <c r="E93" s="84"/>
      <c r="F93" s="84"/>
      <c r="G93" s="84"/>
      <c r="H93" s="26" t="s">
        <v>53</v>
      </c>
      <c r="I93" s="16" t="s">
        <v>22</v>
      </c>
      <c r="J93" s="31">
        <v>275</v>
      </c>
      <c r="K93" s="31">
        <v>275</v>
      </c>
      <c r="L93" s="28"/>
    </row>
    <row r="94" spans="1:19">
      <c r="A94" s="84"/>
      <c r="B94" s="84"/>
      <c r="C94" s="84"/>
      <c r="D94" s="84"/>
      <c r="E94" s="84"/>
      <c r="F94" s="84"/>
      <c r="G94" s="84"/>
      <c r="H94" s="26" t="s">
        <v>54</v>
      </c>
      <c r="I94" s="16" t="s">
        <v>22</v>
      </c>
      <c r="J94" s="31">
        <v>275</v>
      </c>
      <c r="K94" s="31">
        <v>275</v>
      </c>
      <c r="L94" s="28"/>
    </row>
    <row r="95" spans="1:19">
      <c r="A95" s="84"/>
      <c r="B95" s="84"/>
      <c r="C95" s="84"/>
      <c r="D95" s="84"/>
      <c r="E95" s="84"/>
      <c r="F95" s="84"/>
      <c r="G95" s="84"/>
      <c r="H95" s="26" t="s">
        <v>56</v>
      </c>
      <c r="I95" s="16" t="s">
        <v>22</v>
      </c>
      <c r="J95" s="31">
        <v>275</v>
      </c>
      <c r="K95" s="31">
        <v>277</v>
      </c>
      <c r="L95" s="28"/>
      <c r="N95" s="71"/>
      <c r="O95" s="71"/>
      <c r="P95" s="71"/>
      <c r="Q95" s="71"/>
      <c r="R95" s="71"/>
      <c r="S95" s="71"/>
    </row>
    <row r="96" spans="1:19">
      <c r="A96" s="84"/>
      <c r="B96" s="84"/>
      <c r="C96" s="84"/>
      <c r="D96" s="84"/>
      <c r="E96" s="84"/>
      <c r="F96" s="84"/>
      <c r="G96" s="84"/>
      <c r="H96" s="26" t="s">
        <v>60</v>
      </c>
      <c r="I96" s="16" t="s">
        <v>22</v>
      </c>
      <c r="J96" s="31">
        <v>275</v>
      </c>
      <c r="K96" s="31">
        <v>277</v>
      </c>
      <c r="L96" s="28"/>
    </row>
    <row r="97" spans="1:12">
      <c r="A97" s="84"/>
      <c r="B97" s="84"/>
      <c r="C97" s="84"/>
      <c r="D97" s="84"/>
      <c r="E97" s="84"/>
      <c r="F97" s="84"/>
      <c r="G97" s="84"/>
      <c r="H97" s="26" t="s">
        <v>61</v>
      </c>
      <c r="I97" s="16" t="s">
        <v>22</v>
      </c>
      <c r="J97" s="31">
        <v>275</v>
      </c>
      <c r="K97" s="31">
        <v>277</v>
      </c>
      <c r="L97" s="28"/>
    </row>
    <row r="98" spans="1:12">
      <c r="A98" s="84"/>
      <c r="B98" s="84"/>
      <c r="C98" s="84"/>
      <c r="D98" s="84"/>
      <c r="E98" s="84"/>
      <c r="F98" s="84"/>
      <c r="G98" s="84"/>
      <c r="H98" s="26" t="s">
        <v>62</v>
      </c>
      <c r="I98" s="16" t="s">
        <v>22</v>
      </c>
      <c r="J98" s="31">
        <v>275</v>
      </c>
      <c r="K98" s="31">
        <v>277</v>
      </c>
      <c r="L98" s="28"/>
    </row>
    <row r="99" spans="1:12">
      <c r="A99" s="85"/>
      <c r="B99" s="85"/>
      <c r="C99" s="85"/>
      <c r="D99" s="85"/>
      <c r="E99" s="85"/>
      <c r="F99" s="85"/>
      <c r="G99" s="85"/>
      <c r="H99" s="76" t="s">
        <v>33</v>
      </c>
      <c r="I99" s="76"/>
      <c r="J99" s="76"/>
      <c r="K99" s="76"/>
      <c r="L99" s="25">
        <f>(L89+L87)/2</f>
        <v>125.27272727272727</v>
      </c>
    </row>
    <row r="101" spans="1:12">
      <c r="K101" s="29"/>
    </row>
    <row r="104" spans="1:12" ht="20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</row>
    <row r="105" spans="1:12">
      <c r="J105" s="29"/>
      <c r="K105" s="29"/>
      <c r="L105" s="29"/>
    </row>
    <row r="106" spans="1:12">
      <c r="K106" s="29"/>
      <c r="L106" s="29"/>
    </row>
    <row r="107" spans="1:12" ht="2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3"/>
      <c r="L107" s="29"/>
    </row>
  </sheetData>
  <mergeCells count="48">
    <mergeCell ref="F77:F99"/>
    <mergeCell ref="G77:G99"/>
    <mergeCell ref="V46:Y46"/>
    <mergeCell ref="N90:S90"/>
    <mergeCell ref="N95:S95"/>
    <mergeCell ref="M16:W16"/>
    <mergeCell ref="H18:K18"/>
    <mergeCell ref="H30:K30"/>
    <mergeCell ref="A8:A30"/>
    <mergeCell ref="B8:B30"/>
    <mergeCell ref="C8:C30"/>
    <mergeCell ref="D8:D30"/>
    <mergeCell ref="E8:E30"/>
    <mergeCell ref="F8:F30"/>
    <mergeCell ref="A2:L2"/>
    <mergeCell ref="A4:L4"/>
    <mergeCell ref="A5:A6"/>
    <mergeCell ref="H5:L5"/>
    <mergeCell ref="A31:A53"/>
    <mergeCell ref="B31:B53"/>
    <mergeCell ref="C31:C53"/>
    <mergeCell ref="D31:D53"/>
    <mergeCell ref="E31:E53"/>
    <mergeCell ref="F31:F53"/>
    <mergeCell ref="G31:G53"/>
    <mergeCell ref="H64:K64"/>
    <mergeCell ref="H76:K76"/>
    <mergeCell ref="H87:K87"/>
    <mergeCell ref="A104:L104"/>
    <mergeCell ref="G8:G30"/>
    <mergeCell ref="A54:A76"/>
    <mergeCell ref="D54:D76"/>
    <mergeCell ref="E54:E76"/>
    <mergeCell ref="F54:F76"/>
    <mergeCell ref="G54:G76"/>
    <mergeCell ref="H99:K99"/>
    <mergeCell ref="A77:A99"/>
    <mergeCell ref="B77:B99"/>
    <mergeCell ref="C77:C99"/>
    <mergeCell ref="D77:D99"/>
    <mergeCell ref="E77:E99"/>
    <mergeCell ref="AI26:AK26"/>
    <mergeCell ref="AI49:AK49"/>
    <mergeCell ref="H41:K41"/>
    <mergeCell ref="M52:R52"/>
    <mergeCell ref="H53:K53"/>
    <mergeCell ref="AD26:AF26"/>
    <mergeCell ref="AD49:AF49"/>
  </mergeCells>
  <pageMargins left="0.31496062992125984" right="0.11811023622047245" top="0.74803149606299213" bottom="0.74803149606299213" header="0.31496062992125984" footer="0.31496062992125984"/>
  <pageSetup paperSize="9" scale="4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130"/>
  <sheetViews>
    <sheetView topLeftCell="A101" zoomScale="80" zoomScaleNormal="80" workbookViewId="0">
      <selection activeCell="H125" sqref="H125"/>
    </sheetView>
  </sheetViews>
  <sheetFormatPr defaultRowHeight="15"/>
  <cols>
    <col min="1" max="1" width="12.85546875" customWidth="1"/>
    <col min="2" max="3" width="8.28515625" customWidth="1"/>
    <col min="4" max="7" width="5.140625" customWidth="1"/>
    <col min="8" max="8" width="62.28515625" customWidth="1"/>
    <col min="9" max="9" width="12" customWidth="1"/>
    <col min="10" max="10" width="16.42578125" customWidth="1"/>
    <col min="11" max="11" width="16.85546875" customWidth="1"/>
    <col min="12" max="12" width="24.5703125" customWidth="1"/>
    <col min="13" max="13" width="33.28515625" hidden="1" customWidth="1"/>
    <col min="14" max="21" width="0" hidden="1" customWidth="1"/>
    <col min="22" max="22" width="49.5703125" customWidth="1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ht="18.75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23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3" ht="18.7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23" ht="18.75">
      <c r="A5" s="79" t="s">
        <v>1</v>
      </c>
      <c r="B5" s="50"/>
      <c r="C5" s="50"/>
      <c r="D5" s="50"/>
      <c r="E5" s="50"/>
      <c r="F5" s="50"/>
      <c r="G5" s="50"/>
      <c r="H5" s="80"/>
      <c r="I5" s="80"/>
      <c r="J5" s="80"/>
      <c r="K5" s="80"/>
      <c r="L5" s="80"/>
    </row>
    <row r="6" spans="1:23" ht="56.25">
      <c r="A6" s="79"/>
      <c r="B6" s="50"/>
      <c r="C6" s="50"/>
      <c r="D6" s="50"/>
      <c r="E6" s="50"/>
      <c r="F6" s="50"/>
      <c r="G6" s="50"/>
      <c r="H6" s="50" t="s">
        <v>2</v>
      </c>
      <c r="I6" s="4" t="s">
        <v>3</v>
      </c>
      <c r="J6" s="4" t="s">
        <v>50</v>
      </c>
      <c r="K6" s="4" t="s">
        <v>4</v>
      </c>
      <c r="L6" s="4"/>
    </row>
    <row r="7" spans="1:23" ht="18.75">
      <c r="A7" s="5" t="s">
        <v>5</v>
      </c>
      <c r="B7" s="5"/>
      <c r="C7" s="5"/>
      <c r="D7" s="5"/>
      <c r="E7" s="5"/>
      <c r="F7" s="5"/>
      <c r="G7" s="5"/>
      <c r="H7" s="5" t="s">
        <v>6</v>
      </c>
      <c r="I7" s="6">
        <v>4</v>
      </c>
      <c r="J7" s="6">
        <v>5</v>
      </c>
      <c r="K7" s="6">
        <v>6</v>
      </c>
      <c r="L7" s="6">
        <v>7</v>
      </c>
    </row>
    <row r="8" spans="1:23" ht="30" customHeight="1">
      <c r="A8" s="88" t="s">
        <v>39</v>
      </c>
      <c r="B8" s="88" t="s">
        <v>86</v>
      </c>
      <c r="C8" s="88" t="s">
        <v>39</v>
      </c>
      <c r="D8" s="88" t="s">
        <v>36</v>
      </c>
      <c r="E8" s="88" t="s">
        <v>38</v>
      </c>
      <c r="F8" s="88" t="s">
        <v>10</v>
      </c>
      <c r="G8" s="88" t="s">
        <v>11</v>
      </c>
      <c r="H8" s="32" t="s">
        <v>12</v>
      </c>
      <c r="I8" s="32"/>
      <c r="J8" s="33" t="s">
        <v>13</v>
      </c>
      <c r="K8" s="33" t="s">
        <v>14</v>
      </c>
      <c r="L8" s="34" t="s">
        <v>57</v>
      </c>
    </row>
    <row r="9" spans="1:23" ht="38.25">
      <c r="A9" s="89"/>
      <c r="B9" s="89"/>
      <c r="C9" s="89"/>
      <c r="D9" s="89"/>
      <c r="E9" s="89"/>
      <c r="F9" s="89"/>
      <c r="G9" s="89"/>
      <c r="H9" s="35" t="s">
        <v>15</v>
      </c>
      <c r="I9" s="13" t="s">
        <v>16</v>
      </c>
      <c r="J9" s="36">
        <f>J11/J10*100</f>
        <v>100</v>
      </c>
      <c r="K9" s="36">
        <f>K11/K10*100</f>
        <v>100</v>
      </c>
      <c r="L9" s="36">
        <f>IF(K9/J9*100&gt;130,130,K9/J9*100)</f>
        <v>100</v>
      </c>
    </row>
    <row r="10" spans="1:23">
      <c r="A10" s="89"/>
      <c r="B10" s="89"/>
      <c r="C10" s="89"/>
      <c r="D10" s="89"/>
      <c r="E10" s="89"/>
      <c r="F10" s="89"/>
      <c r="G10" s="89"/>
      <c r="H10" s="8" t="s">
        <v>17</v>
      </c>
      <c r="I10" s="16" t="s">
        <v>18</v>
      </c>
      <c r="J10" s="37">
        <v>1.5</v>
      </c>
      <c r="K10" s="37">
        <v>1.5</v>
      </c>
      <c r="L10" s="28"/>
    </row>
    <row r="11" spans="1:23">
      <c r="A11" s="89"/>
      <c r="B11" s="89"/>
      <c r="C11" s="89"/>
      <c r="D11" s="89"/>
      <c r="E11" s="89"/>
      <c r="F11" s="89"/>
      <c r="G11" s="89"/>
      <c r="H11" s="8" t="s">
        <v>19</v>
      </c>
      <c r="I11" s="16" t="s">
        <v>18</v>
      </c>
      <c r="J11" s="37">
        <v>1.5</v>
      </c>
      <c r="K11" s="37">
        <v>1.5</v>
      </c>
      <c r="L11" s="28"/>
    </row>
    <row r="12" spans="1:23" ht="38.25">
      <c r="A12" s="89"/>
      <c r="B12" s="89"/>
      <c r="C12" s="89"/>
      <c r="D12" s="89"/>
      <c r="E12" s="89"/>
      <c r="F12" s="89"/>
      <c r="G12" s="89"/>
      <c r="H12" s="35" t="s">
        <v>20</v>
      </c>
      <c r="I12" s="13" t="s">
        <v>16</v>
      </c>
      <c r="J12" s="36">
        <f>J14/J13*100</f>
        <v>100</v>
      </c>
      <c r="K12" s="36">
        <f>K14/K13*100</f>
        <v>100</v>
      </c>
      <c r="L12" s="36">
        <f>IF(K12/J12*100&gt;130,130,K12/J12*100)</f>
        <v>100</v>
      </c>
    </row>
    <row r="13" spans="1:23">
      <c r="A13" s="89"/>
      <c r="B13" s="89"/>
      <c r="C13" s="89"/>
      <c r="D13" s="89"/>
      <c r="E13" s="89"/>
      <c r="F13" s="89"/>
      <c r="G13" s="89"/>
      <c r="H13" s="8" t="s">
        <v>21</v>
      </c>
      <c r="I13" s="16" t="s">
        <v>22</v>
      </c>
      <c r="J13" s="31">
        <v>3</v>
      </c>
      <c r="K13" s="31">
        <v>3</v>
      </c>
      <c r="L13" s="28"/>
    </row>
    <row r="14" spans="1:23">
      <c r="A14" s="89"/>
      <c r="B14" s="89"/>
      <c r="C14" s="89"/>
      <c r="D14" s="89"/>
      <c r="E14" s="89"/>
      <c r="F14" s="89"/>
      <c r="G14" s="89"/>
      <c r="H14" s="8" t="s">
        <v>23</v>
      </c>
      <c r="I14" s="16" t="s">
        <v>22</v>
      </c>
      <c r="J14" s="31">
        <v>3</v>
      </c>
      <c r="K14" s="31">
        <v>3</v>
      </c>
      <c r="L14" s="28"/>
    </row>
    <row r="15" spans="1:23" ht="63.75">
      <c r="A15" s="89"/>
      <c r="B15" s="89"/>
      <c r="C15" s="89"/>
      <c r="D15" s="89"/>
      <c r="E15" s="89"/>
      <c r="F15" s="89"/>
      <c r="G15" s="89"/>
      <c r="H15" s="7" t="s">
        <v>24</v>
      </c>
      <c r="I15" s="13" t="s">
        <v>16</v>
      </c>
      <c r="J15" s="36">
        <f>J17/J16*100</f>
        <v>100</v>
      </c>
      <c r="K15" s="36">
        <f>K17/K16*100</f>
        <v>100</v>
      </c>
      <c r="L15" s="36">
        <f>IF(K15/J15*100&gt;130,130,K15/J15*100)</f>
        <v>100</v>
      </c>
      <c r="W15" s="30"/>
    </row>
    <row r="16" spans="1:23">
      <c r="A16" s="89"/>
      <c r="B16" s="89"/>
      <c r="C16" s="89"/>
      <c r="D16" s="89"/>
      <c r="E16" s="89"/>
      <c r="F16" s="89"/>
      <c r="G16" s="89"/>
      <c r="H16" s="8" t="s">
        <v>90</v>
      </c>
      <c r="I16" s="16" t="s">
        <v>22</v>
      </c>
      <c r="J16" s="31">
        <v>14</v>
      </c>
      <c r="K16" s="31">
        <v>14</v>
      </c>
      <c r="L16" s="28"/>
    </row>
    <row r="17" spans="1:19" ht="25.5">
      <c r="A17" s="89"/>
      <c r="B17" s="89"/>
      <c r="C17" s="89"/>
      <c r="D17" s="89"/>
      <c r="E17" s="89"/>
      <c r="F17" s="89"/>
      <c r="G17" s="89"/>
      <c r="H17" s="8" t="s">
        <v>26</v>
      </c>
      <c r="I17" s="16" t="s">
        <v>22</v>
      </c>
      <c r="J17" s="31">
        <v>14</v>
      </c>
      <c r="K17" s="31">
        <v>14</v>
      </c>
      <c r="L17" s="28"/>
    </row>
    <row r="18" spans="1:19">
      <c r="A18" s="89"/>
      <c r="B18" s="89"/>
      <c r="C18" s="89"/>
      <c r="D18" s="89"/>
      <c r="E18" s="89"/>
      <c r="F18" s="89"/>
      <c r="G18" s="89"/>
      <c r="H18" s="76" t="s">
        <v>27</v>
      </c>
      <c r="I18" s="76"/>
      <c r="J18" s="76"/>
      <c r="K18" s="76"/>
      <c r="L18" s="25">
        <f>(L9+L12)/2</f>
        <v>100</v>
      </c>
    </row>
    <row r="19" spans="1:19" ht="30">
      <c r="A19" s="89"/>
      <c r="B19" s="89"/>
      <c r="C19" s="89"/>
      <c r="D19" s="89"/>
      <c r="E19" s="89"/>
      <c r="F19" s="89"/>
      <c r="G19" s="89"/>
      <c r="H19" s="32" t="s">
        <v>28</v>
      </c>
      <c r="I19" s="32"/>
      <c r="J19" s="39" t="s">
        <v>29</v>
      </c>
      <c r="K19" s="39" t="s">
        <v>30</v>
      </c>
      <c r="L19" s="39" t="s">
        <v>31</v>
      </c>
    </row>
    <row r="20" spans="1:19">
      <c r="A20" s="89"/>
      <c r="B20" s="89"/>
      <c r="C20" s="89"/>
      <c r="D20" s="89"/>
      <c r="E20" s="89"/>
      <c r="F20" s="89"/>
      <c r="G20" s="89"/>
      <c r="H20" s="22" t="s">
        <v>32</v>
      </c>
      <c r="I20" s="23" t="s">
        <v>22</v>
      </c>
      <c r="J20" s="24">
        <f>ROUND(((J21+J22+J23+J24+J25+J26+J27+J28+J29)/9),0)</f>
        <v>28</v>
      </c>
      <c r="K20" s="24">
        <f>ROUND(((K21+K22+K23+K24+K25+K26+K27+K28+K29)/6),0)</f>
        <v>41</v>
      </c>
      <c r="L20" s="25">
        <f>K20/J20*100</f>
        <v>146.42857142857142</v>
      </c>
    </row>
    <row r="21" spans="1:19">
      <c r="A21" s="89"/>
      <c r="B21" s="89"/>
      <c r="C21" s="89"/>
      <c r="D21" s="89"/>
      <c r="E21" s="89"/>
      <c r="F21" s="89"/>
      <c r="G21" s="89"/>
      <c r="H21" s="26" t="s">
        <v>51</v>
      </c>
      <c r="I21" s="16" t="s">
        <v>22</v>
      </c>
      <c r="J21" s="28">
        <v>28</v>
      </c>
      <c r="K21" s="28">
        <v>28</v>
      </c>
      <c r="L21" s="28"/>
      <c r="M21" t="s">
        <v>64</v>
      </c>
      <c r="N21" s="71"/>
      <c r="O21" s="71"/>
      <c r="P21" s="71"/>
      <c r="Q21" s="71"/>
      <c r="R21" s="71"/>
      <c r="S21" s="71"/>
    </row>
    <row r="22" spans="1:19">
      <c r="A22" s="89"/>
      <c r="B22" s="89"/>
      <c r="C22" s="89"/>
      <c r="D22" s="89"/>
      <c r="E22" s="89"/>
      <c r="F22" s="89"/>
      <c r="G22" s="89"/>
      <c r="H22" s="26" t="s">
        <v>58</v>
      </c>
      <c r="I22" s="16" t="s">
        <v>22</v>
      </c>
      <c r="J22" s="28">
        <v>28</v>
      </c>
      <c r="K22" s="28">
        <v>28</v>
      </c>
      <c r="L22" s="28"/>
    </row>
    <row r="23" spans="1:19">
      <c r="A23" s="89"/>
      <c r="B23" s="89"/>
      <c r="C23" s="89"/>
      <c r="D23" s="89"/>
      <c r="E23" s="89"/>
      <c r="F23" s="89"/>
      <c r="G23" s="89"/>
      <c r="H23" s="26" t="s">
        <v>52</v>
      </c>
      <c r="I23" s="16" t="s">
        <v>22</v>
      </c>
      <c r="J23" s="28">
        <v>28</v>
      </c>
      <c r="K23" s="28">
        <v>28</v>
      </c>
      <c r="L23" s="28"/>
    </row>
    <row r="24" spans="1:19">
      <c r="A24" s="89"/>
      <c r="B24" s="89"/>
      <c r="C24" s="89"/>
      <c r="D24" s="89"/>
      <c r="E24" s="89"/>
      <c r="F24" s="89"/>
      <c r="G24" s="89"/>
      <c r="H24" s="26" t="s">
        <v>53</v>
      </c>
      <c r="I24" s="16" t="s">
        <v>22</v>
      </c>
      <c r="J24" s="28">
        <v>28</v>
      </c>
      <c r="K24" s="28">
        <v>28</v>
      </c>
      <c r="L24" s="28"/>
    </row>
    <row r="25" spans="1:19">
      <c r="A25" s="89"/>
      <c r="B25" s="89"/>
      <c r="C25" s="89"/>
      <c r="D25" s="89"/>
      <c r="E25" s="89"/>
      <c r="F25" s="89"/>
      <c r="G25" s="89"/>
      <c r="H25" s="26" t="s">
        <v>54</v>
      </c>
      <c r="I25" s="16" t="s">
        <v>22</v>
      </c>
      <c r="J25" s="28">
        <v>28</v>
      </c>
      <c r="K25" s="28">
        <v>28</v>
      </c>
      <c r="L25" s="28"/>
    </row>
    <row r="26" spans="1:19">
      <c r="A26" s="89"/>
      <c r="B26" s="89"/>
      <c r="C26" s="89"/>
      <c r="D26" s="89"/>
      <c r="E26" s="89"/>
      <c r="F26" s="89"/>
      <c r="G26" s="89"/>
      <c r="H26" s="26" t="s">
        <v>56</v>
      </c>
      <c r="I26" s="16" t="s">
        <v>22</v>
      </c>
      <c r="J26" s="28">
        <v>28</v>
      </c>
      <c r="K26" s="28">
        <v>27</v>
      </c>
      <c r="L26" s="28"/>
    </row>
    <row r="27" spans="1:19">
      <c r="A27" s="89"/>
      <c r="B27" s="89"/>
      <c r="C27" s="89"/>
      <c r="D27" s="89"/>
      <c r="E27" s="89"/>
      <c r="F27" s="89"/>
      <c r="G27" s="89"/>
      <c r="H27" s="26" t="s">
        <v>60</v>
      </c>
      <c r="I27" s="16" t="s">
        <v>22</v>
      </c>
      <c r="J27" s="28">
        <v>28</v>
      </c>
      <c r="K27" s="31">
        <v>27</v>
      </c>
      <c r="L27" s="28"/>
      <c r="M27" s="29"/>
    </row>
    <row r="28" spans="1:19">
      <c r="A28" s="89"/>
      <c r="B28" s="89"/>
      <c r="C28" s="89"/>
      <c r="D28" s="89"/>
      <c r="E28" s="89"/>
      <c r="F28" s="89"/>
      <c r="G28" s="89"/>
      <c r="H28" s="26" t="s">
        <v>61</v>
      </c>
      <c r="I28" s="16" t="s">
        <v>22</v>
      </c>
      <c r="J28" s="28">
        <v>28</v>
      </c>
      <c r="K28" s="31">
        <v>27</v>
      </c>
      <c r="L28" s="28"/>
      <c r="M28" s="29"/>
    </row>
    <row r="29" spans="1:19">
      <c r="A29" s="89"/>
      <c r="B29" s="89"/>
      <c r="C29" s="89"/>
      <c r="D29" s="89"/>
      <c r="E29" s="89"/>
      <c r="F29" s="89"/>
      <c r="G29" s="89"/>
      <c r="H29" s="26" t="s">
        <v>62</v>
      </c>
      <c r="I29" s="16" t="s">
        <v>22</v>
      </c>
      <c r="J29" s="28">
        <v>28</v>
      </c>
      <c r="K29" s="31">
        <v>27</v>
      </c>
      <c r="L29" s="28"/>
      <c r="M29" s="29"/>
    </row>
    <row r="30" spans="1:19">
      <c r="A30" s="90"/>
      <c r="B30" s="90"/>
      <c r="C30" s="90"/>
      <c r="D30" s="90"/>
      <c r="E30" s="90"/>
      <c r="F30" s="90"/>
      <c r="G30" s="90"/>
      <c r="H30" s="76" t="s">
        <v>33</v>
      </c>
      <c r="I30" s="76"/>
      <c r="J30" s="76"/>
      <c r="K30" s="76"/>
      <c r="L30" s="25">
        <f>(L20+L18)/2</f>
        <v>123.21428571428571</v>
      </c>
    </row>
    <row r="31" spans="1:19" ht="30" hidden="1" customHeight="1">
      <c r="A31" s="88" t="s">
        <v>39</v>
      </c>
      <c r="B31" s="88" t="s">
        <v>87</v>
      </c>
      <c r="C31" s="88" t="s">
        <v>39</v>
      </c>
      <c r="D31" s="88" t="s">
        <v>36</v>
      </c>
      <c r="E31" s="88" t="s">
        <v>37</v>
      </c>
      <c r="F31" s="88" t="s">
        <v>10</v>
      </c>
      <c r="G31" s="88" t="s">
        <v>11</v>
      </c>
      <c r="H31" s="32" t="s">
        <v>12</v>
      </c>
      <c r="I31" s="32"/>
      <c r="J31" s="33" t="s">
        <v>13</v>
      </c>
      <c r="K31" s="33" t="s">
        <v>14</v>
      </c>
      <c r="L31" s="34" t="s">
        <v>57</v>
      </c>
    </row>
    <row r="32" spans="1:19" ht="38.25" hidden="1">
      <c r="A32" s="89"/>
      <c r="B32" s="89"/>
      <c r="C32" s="89"/>
      <c r="D32" s="89"/>
      <c r="E32" s="89"/>
      <c r="F32" s="89"/>
      <c r="G32" s="89"/>
      <c r="H32" s="35" t="s">
        <v>15</v>
      </c>
      <c r="I32" s="13" t="s">
        <v>16</v>
      </c>
      <c r="J32" s="36" t="e">
        <f>J34/J33*100</f>
        <v>#DIV/0!</v>
      </c>
      <c r="K32" s="36" t="e">
        <f>K34/K33*100</f>
        <v>#DIV/0!</v>
      </c>
      <c r="L32" s="36" t="e">
        <f>IF(K32/J32*100&gt;130,130,K32/J32*100)</f>
        <v>#DIV/0!</v>
      </c>
    </row>
    <row r="33" spans="1:13" hidden="1">
      <c r="A33" s="89"/>
      <c r="B33" s="89"/>
      <c r="C33" s="89"/>
      <c r="D33" s="89"/>
      <c r="E33" s="89"/>
      <c r="F33" s="89"/>
      <c r="G33" s="89"/>
      <c r="H33" s="8" t="s">
        <v>17</v>
      </c>
      <c r="I33" s="16" t="s">
        <v>18</v>
      </c>
      <c r="J33" s="38"/>
      <c r="K33" s="38"/>
      <c r="L33" s="28"/>
    </row>
    <row r="34" spans="1:13" hidden="1">
      <c r="A34" s="89"/>
      <c r="B34" s="89"/>
      <c r="C34" s="89"/>
      <c r="D34" s="89"/>
      <c r="E34" s="89"/>
      <c r="F34" s="89"/>
      <c r="G34" s="89"/>
      <c r="H34" s="8" t="s">
        <v>19</v>
      </c>
      <c r="I34" s="16" t="s">
        <v>18</v>
      </c>
      <c r="J34" s="38"/>
      <c r="K34" s="38"/>
      <c r="L34" s="28"/>
    </row>
    <row r="35" spans="1:13" ht="38.25" hidden="1">
      <c r="A35" s="89"/>
      <c r="B35" s="89"/>
      <c r="C35" s="89"/>
      <c r="D35" s="89"/>
      <c r="E35" s="89"/>
      <c r="F35" s="89"/>
      <c r="G35" s="89"/>
      <c r="H35" s="35" t="s">
        <v>20</v>
      </c>
      <c r="I35" s="13" t="s">
        <v>16</v>
      </c>
      <c r="J35" s="36" t="e">
        <f>J37/J36*100</f>
        <v>#DIV/0!</v>
      </c>
      <c r="K35" s="36" t="e">
        <f>K37/K36*100</f>
        <v>#DIV/0!</v>
      </c>
      <c r="L35" s="36" t="e">
        <f>IF(K35/J35*100&gt;130,130,K35/J35*100)</f>
        <v>#DIV/0!</v>
      </c>
    </row>
    <row r="36" spans="1:13" hidden="1">
      <c r="A36" s="89"/>
      <c r="B36" s="89"/>
      <c r="C36" s="89"/>
      <c r="D36" s="89"/>
      <c r="E36" s="89"/>
      <c r="F36" s="89"/>
      <c r="G36" s="89"/>
      <c r="H36" s="8" t="s">
        <v>21</v>
      </c>
      <c r="I36" s="16" t="s">
        <v>22</v>
      </c>
      <c r="J36" s="27"/>
      <c r="K36" s="27"/>
      <c r="L36" s="28"/>
    </row>
    <row r="37" spans="1:13" hidden="1">
      <c r="A37" s="89"/>
      <c r="B37" s="89"/>
      <c r="C37" s="89"/>
      <c r="D37" s="89"/>
      <c r="E37" s="89"/>
      <c r="F37" s="89"/>
      <c r="G37" s="89"/>
      <c r="H37" s="8" t="s">
        <v>23</v>
      </c>
      <c r="I37" s="16" t="s">
        <v>22</v>
      </c>
      <c r="J37" s="27"/>
      <c r="K37" s="27"/>
      <c r="L37" s="28"/>
    </row>
    <row r="38" spans="1:13" ht="63.75" hidden="1">
      <c r="A38" s="89"/>
      <c r="B38" s="89"/>
      <c r="C38" s="89"/>
      <c r="D38" s="89"/>
      <c r="E38" s="89"/>
      <c r="F38" s="89"/>
      <c r="G38" s="89"/>
      <c r="H38" s="7" t="s">
        <v>24</v>
      </c>
      <c r="I38" s="13" t="s">
        <v>16</v>
      </c>
      <c r="J38" s="36">
        <v>0</v>
      </c>
      <c r="K38" s="36">
        <v>0</v>
      </c>
      <c r="L38" s="36">
        <v>0</v>
      </c>
    </row>
    <row r="39" spans="1:13" hidden="1">
      <c r="A39" s="89"/>
      <c r="B39" s="89"/>
      <c r="C39" s="89"/>
      <c r="D39" s="89"/>
      <c r="E39" s="89"/>
      <c r="F39" s="89"/>
      <c r="G39" s="89"/>
      <c r="H39" s="8" t="s">
        <v>90</v>
      </c>
      <c r="I39" s="16" t="s">
        <v>22</v>
      </c>
      <c r="J39" s="27"/>
      <c r="K39" s="27"/>
      <c r="L39" s="28"/>
    </row>
    <row r="40" spans="1:13" ht="25.5" hidden="1">
      <c r="A40" s="89"/>
      <c r="B40" s="89"/>
      <c r="C40" s="89"/>
      <c r="D40" s="89"/>
      <c r="E40" s="89"/>
      <c r="F40" s="89"/>
      <c r="G40" s="89"/>
      <c r="H40" s="8" t="s">
        <v>26</v>
      </c>
      <c r="I40" s="16" t="s">
        <v>22</v>
      </c>
      <c r="J40" s="27"/>
      <c r="K40" s="27"/>
      <c r="L40" s="28"/>
    </row>
    <row r="41" spans="1:13" hidden="1">
      <c r="A41" s="89"/>
      <c r="B41" s="89"/>
      <c r="C41" s="89"/>
      <c r="D41" s="89"/>
      <c r="E41" s="89"/>
      <c r="F41" s="89"/>
      <c r="G41" s="89"/>
      <c r="H41" s="76" t="s">
        <v>27</v>
      </c>
      <c r="I41" s="76"/>
      <c r="J41" s="76"/>
      <c r="K41" s="76"/>
      <c r="L41" s="25" t="e">
        <f>(L32+L35)/2</f>
        <v>#DIV/0!</v>
      </c>
    </row>
    <row r="42" spans="1:13" ht="30" hidden="1">
      <c r="A42" s="89"/>
      <c r="B42" s="89"/>
      <c r="C42" s="89"/>
      <c r="D42" s="89"/>
      <c r="E42" s="89"/>
      <c r="F42" s="89"/>
      <c r="G42" s="89"/>
      <c r="H42" s="32" t="s">
        <v>28</v>
      </c>
      <c r="I42" s="32"/>
      <c r="J42" s="39" t="s">
        <v>29</v>
      </c>
      <c r="K42" s="39" t="s">
        <v>30</v>
      </c>
      <c r="L42" s="39" t="s">
        <v>31</v>
      </c>
    </row>
    <row r="43" spans="1:13" hidden="1">
      <c r="A43" s="89"/>
      <c r="B43" s="89"/>
      <c r="C43" s="89"/>
      <c r="D43" s="89"/>
      <c r="E43" s="89"/>
      <c r="F43" s="89"/>
      <c r="G43" s="89"/>
      <c r="H43" s="22" t="s">
        <v>32</v>
      </c>
      <c r="I43" s="23" t="s">
        <v>22</v>
      </c>
      <c r="J43" s="24">
        <f>ROUND(((J44+J45+J46+J47+J48+J49+J50+J51+J52)/9),0)</f>
        <v>0</v>
      </c>
      <c r="K43" s="24">
        <f>ROUND(((K44+K45+K46+K47+K48+K49+K50+K51+K52)/6),0)</f>
        <v>0</v>
      </c>
      <c r="L43" s="25" t="e">
        <f>K43/J43*100</f>
        <v>#DIV/0!</v>
      </c>
    </row>
    <row r="44" spans="1:13" hidden="1">
      <c r="A44" s="89"/>
      <c r="B44" s="89"/>
      <c r="C44" s="89"/>
      <c r="D44" s="89"/>
      <c r="E44" s="89"/>
      <c r="F44" s="89"/>
      <c r="G44" s="89"/>
      <c r="H44" s="26" t="s">
        <v>51</v>
      </c>
      <c r="I44" s="16" t="s">
        <v>22</v>
      </c>
      <c r="J44" s="28">
        <v>0</v>
      </c>
      <c r="K44" s="31"/>
      <c r="L44" s="28"/>
      <c r="M44" s="40" t="s">
        <v>75</v>
      </c>
    </row>
    <row r="45" spans="1:13" hidden="1">
      <c r="A45" s="89"/>
      <c r="B45" s="89"/>
      <c r="C45" s="89"/>
      <c r="D45" s="89"/>
      <c r="E45" s="89"/>
      <c r="F45" s="89"/>
      <c r="G45" s="89"/>
      <c r="H45" s="26" t="s">
        <v>58</v>
      </c>
      <c r="I45" s="16" t="s">
        <v>22</v>
      </c>
      <c r="J45" s="28">
        <v>0</v>
      </c>
      <c r="K45" s="31"/>
      <c r="L45" s="28"/>
    </row>
    <row r="46" spans="1:13" hidden="1">
      <c r="A46" s="89"/>
      <c r="B46" s="89"/>
      <c r="C46" s="89"/>
      <c r="D46" s="89"/>
      <c r="E46" s="89"/>
      <c r="F46" s="89"/>
      <c r="G46" s="89"/>
      <c r="H46" s="26" t="s">
        <v>52</v>
      </c>
      <c r="I46" s="16" t="s">
        <v>22</v>
      </c>
      <c r="J46" s="28">
        <v>0</v>
      </c>
      <c r="K46" s="31"/>
      <c r="L46" s="28"/>
    </row>
    <row r="47" spans="1:13" hidden="1">
      <c r="A47" s="89"/>
      <c r="B47" s="89"/>
      <c r="C47" s="89"/>
      <c r="D47" s="89"/>
      <c r="E47" s="89"/>
      <c r="F47" s="89"/>
      <c r="G47" s="89"/>
      <c r="H47" s="26" t="s">
        <v>53</v>
      </c>
      <c r="I47" s="16" t="s">
        <v>22</v>
      </c>
      <c r="J47" s="28">
        <v>0</v>
      </c>
      <c r="K47" s="31"/>
      <c r="L47" s="28"/>
    </row>
    <row r="48" spans="1:13" hidden="1">
      <c r="A48" s="89"/>
      <c r="B48" s="89"/>
      <c r="C48" s="89"/>
      <c r="D48" s="89"/>
      <c r="E48" s="89"/>
      <c r="F48" s="89"/>
      <c r="G48" s="89"/>
      <c r="H48" s="26" t="s">
        <v>54</v>
      </c>
      <c r="I48" s="16" t="s">
        <v>22</v>
      </c>
      <c r="J48" s="28">
        <v>0</v>
      </c>
      <c r="K48" s="31"/>
      <c r="L48" s="28"/>
    </row>
    <row r="49" spans="1:12" hidden="1">
      <c r="A49" s="89"/>
      <c r="B49" s="89"/>
      <c r="C49" s="89"/>
      <c r="D49" s="89"/>
      <c r="E49" s="89"/>
      <c r="F49" s="89"/>
      <c r="G49" s="89"/>
      <c r="H49" s="26" t="s">
        <v>56</v>
      </c>
      <c r="I49" s="16" t="s">
        <v>22</v>
      </c>
      <c r="J49" s="28">
        <v>0</v>
      </c>
      <c r="K49" s="31"/>
      <c r="L49" s="28"/>
    </row>
    <row r="50" spans="1:12" hidden="1">
      <c r="A50" s="89"/>
      <c r="B50" s="89"/>
      <c r="C50" s="89"/>
      <c r="D50" s="89"/>
      <c r="E50" s="89"/>
      <c r="F50" s="89"/>
      <c r="G50" s="89"/>
      <c r="H50" s="26" t="s">
        <v>60</v>
      </c>
      <c r="I50" s="16" t="s">
        <v>22</v>
      </c>
      <c r="J50" s="28">
        <v>0</v>
      </c>
      <c r="K50" s="31"/>
      <c r="L50" s="28"/>
    </row>
    <row r="51" spans="1:12" hidden="1">
      <c r="A51" s="89"/>
      <c r="B51" s="89"/>
      <c r="C51" s="89"/>
      <c r="D51" s="89"/>
      <c r="E51" s="89"/>
      <c r="F51" s="89"/>
      <c r="G51" s="89"/>
      <c r="H51" s="26" t="s">
        <v>61</v>
      </c>
      <c r="I51" s="16" t="s">
        <v>22</v>
      </c>
      <c r="J51" s="28">
        <v>0</v>
      </c>
      <c r="K51" s="31"/>
      <c r="L51" s="28"/>
    </row>
    <row r="52" spans="1:12" hidden="1">
      <c r="A52" s="89"/>
      <c r="B52" s="89"/>
      <c r="C52" s="89"/>
      <c r="D52" s="89"/>
      <c r="E52" s="89"/>
      <c r="F52" s="89"/>
      <c r="G52" s="89"/>
      <c r="H52" s="26" t="s">
        <v>62</v>
      </c>
      <c r="I52" s="16" t="s">
        <v>22</v>
      </c>
      <c r="J52" s="28">
        <v>0</v>
      </c>
      <c r="K52" s="31"/>
      <c r="L52" s="28"/>
    </row>
    <row r="53" spans="1:12" hidden="1">
      <c r="A53" s="90"/>
      <c r="B53" s="90"/>
      <c r="C53" s="90"/>
      <c r="D53" s="90"/>
      <c r="E53" s="90"/>
      <c r="F53" s="90"/>
      <c r="G53" s="90"/>
      <c r="H53" s="76" t="s">
        <v>33</v>
      </c>
      <c r="I53" s="76"/>
      <c r="J53" s="76"/>
      <c r="K53" s="76"/>
      <c r="L53" s="25" t="e">
        <f>(L43+L41)/2</f>
        <v>#DIV/0!</v>
      </c>
    </row>
    <row r="54" spans="1:12" ht="30" hidden="1" customHeight="1">
      <c r="A54" s="88" t="s">
        <v>39</v>
      </c>
      <c r="B54" s="88" t="s">
        <v>88</v>
      </c>
      <c r="C54" s="88" t="s">
        <v>39</v>
      </c>
      <c r="D54" s="88" t="s">
        <v>10</v>
      </c>
      <c r="E54" s="88" t="s">
        <v>37</v>
      </c>
      <c r="F54" s="88" t="s">
        <v>34</v>
      </c>
      <c r="G54" s="88" t="s">
        <v>11</v>
      </c>
      <c r="H54" s="32" t="s">
        <v>12</v>
      </c>
      <c r="I54" s="32"/>
      <c r="J54" s="33" t="s">
        <v>13</v>
      </c>
      <c r="K54" s="33" t="s">
        <v>14</v>
      </c>
      <c r="L54" s="34" t="s">
        <v>57</v>
      </c>
    </row>
    <row r="55" spans="1:12" ht="38.25" hidden="1">
      <c r="A55" s="89"/>
      <c r="B55" s="89"/>
      <c r="C55" s="89"/>
      <c r="D55" s="89"/>
      <c r="E55" s="89"/>
      <c r="F55" s="89"/>
      <c r="G55" s="89"/>
      <c r="H55" s="35" t="s">
        <v>15</v>
      </c>
      <c r="I55" s="13" t="s">
        <v>16</v>
      </c>
      <c r="J55" s="36" t="e">
        <f>J57/J56*100</f>
        <v>#DIV/0!</v>
      </c>
      <c r="K55" s="36" t="e">
        <f>K57/K56*100</f>
        <v>#DIV/0!</v>
      </c>
      <c r="L55" s="36" t="e">
        <f>IF(K55/J55*100&gt;130,130,K55/J55*100)</f>
        <v>#DIV/0!</v>
      </c>
    </row>
    <row r="56" spans="1:12" hidden="1">
      <c r="A56" s="89"/>
      <c r="B56" s="89"/>
      <c r="C56" s="89"/>
      <c r="D56" s="89"/>
      <c r="E56" s="89"/>
      <c r="F56" s="89"/>
      <c r="G56" s="89"/>
      <c r="H56" s="8" t="s">
        <v>17</v>
      </c>
      <c r="I56" s="16" t="s">
        <v>18</v>
      </c>
      <c r="J56" s="37"/>
      <c r="K56" s="37"/>
      <c r="L56" s="28"/>
    </row>
    <row r="57" spans="1:12" hidden="1">
      <c r="A57" s="89"/>
      <c r="B57" s="89"/>
      <c r="C57" s="89"/>
      <c r="D57" s="89"/>
      <c r="E57" s="89"/>
      <c r="F57" s="89"/>
      <c r="G57" s="89"/>
      <c r="H57" s="8" t="s">
        <v>19</v>
      </c>
      <c r="I57" s="16" t="s">
        <v>18</v>
      </c>
      <c r="J57" s="37"/>
      <c r="K57" s="37"/>
      <c r="L57" s="28"/>
    </row>
    <row r="58" spans="1:12" ht="38.25" hidden="1">
      <c r="A58" s="89"/>
      <c r="B58" s="89"/>
      <c r="C58" s="89"/>
      <c r="D58" s="89"/>
      <c r="E58" s="89"/>
      <c r="F58" s="89"/>
      <c r="G58" s="89"/>
      <c r="H58" s="35" t="s">
        <v>20</v>
      </c>
      <c r="I58" s="13" t="s">
        <v>16</v>
      </c>
      <c r="J58" s="36" t="e">
        <f>J60/J59*100</f>
        <v>#DIV/0!</v>
      </c>
      <c r="K58" s="36" t="e">
        <f>K60/K59*100</f>
        <v>#DIV/0!</v>
      </c>
      <c r="L58" s="36" t="e">
        <f>IF(K58/J58*100&gt;130,130,K58/J58*100)</f>
        <v>#DIV/0!</v>
      </c>
    </row>
    <row r="59" spans="1:12" hidden="1">
      <c r="A59" s="89"/>
      <c r="B59" s="89"/>
      <c r="C59" s="89"/>
      <c r="D59" s="89"/>
      <c r="E59" s="89"/>
      <c r="F59" s="89"/>
      <c r="G59" s="89"/>
      <c r="H59" s="8" t="s">
        <v>21</v>
      </c>
      <c r="I59" s="16" t="s">
        <v>22</v>
      </c>
      <c r="J59" s="31"/>
      <c r="K59" s="31"/>
      <c r="L59" s="28"/>
    </row>
    <row r="60" spans="1:12" hidden="1">
      <c r="A60" s="89"/>
      <c r="B60" s="89"/>
      <c r="C60" s="89"/>
      <c r="D60" s="89"/>
      <c r="E60" s="89"/>
      <c r="F60" s="89"/>
      <c r="G60" s="89"/>
      <c r="H60" s="8" t="s">
        <v>23</v>
      </c>
      <c r="I60" s="16" t="s">
        <v>22</v>
      </c>
      <c r="J60" s="31"/>
      <c r="K60" s="31"/>
      <c r="L60" s="28"/>
    </row>
    <row r="61" spans="1:12" ht="63.75" hidden="1">
      <c r="A61" s="89"/>
      <c r="B61" s="89"/>
      <c r="C61" s="89"/>
      <c r="D61" s="89"/>
      <c r="E61" s="89"/>
      <c r="F61" s="89"/>
      <c r="G61" s="89"/>
      <c r="H61" s="7" t="s">
        <v>24</v>
      </c>
      <c r="I61" s="13" t="s">
        <v>16</v>
      </c>
      <c r="J61" s="36">
        <v>0</v>
      </c>
      <c r="K61" s="36">
        <v>0</v>
      </c>
      <c r="L61" s="36">
        <v>0</v>
      </c>
    </row>
    <row r="62" spans="1:12" hidden="1">
      <c r="A62" s="89"/>
      <c r="B62" s="89"/>
      <c r="C62" s="89"/>
      <c r="D62" s="89"/>
      <c r="E62" s="89"/>
      <c r="F62" s="89"/>
      <c r="G62" s="89"/>
      <c r="H62" s="8" t="s">
        <v>90</v>
      </c>
      <c r="I62" s="16" t="s">
        <v>22</v>
      </c>
      <c r="J62" s="31">
        <v>0</v>
      </c>
      <c r="K62" s="31">
        <v>0</v>
      </c>
      <c r="L62" s="28"/>
    </row>
    <row r="63" spans="1:12" ht="25.5" hidden="1">
      <c r="A63" s="89"/>
      <c r="B63" s="89"/>
      <c r="C63" s="89"/>
      <c r="D63" s="89"/>
      <c r="E63" s="89"/>
      <c r="F63" s="89"/>
      <c r="G63" s="89"/>
      <c r="H63" s="8" t="s">
        <v>26</v>
      </c>
      <c r="I63" s="16" t="s">
        <v>22</v>
      </c>
      <c r="J63" s="31">
        <v>0</v>
      </c>
      <c r="K63" s="31">
        <v>0</v>
      </c>
      <c r="L63" s="28"/>
    </row>
    <row r="64" spans="1:12" hidden="1">
      <c r="A64" s="89"/>
      <c r="B64" s="89"/>
      <c r="C64" s="89"/>
      <c r="D64" s="89"/>
      <c r="E64" s="89"/>
      <c r="F64" s="89"/>
      <c r="G64" s="89"/>
      <c r="H64" s="76" t="s">
        <v>27</v>
      </c>
      <c r="I64" s="76"/>
      <c r="J64" s="76"/>
      <c r="K64" s="76"/>
      <c r="L64" s="25" t="e">
        <f>(L55+L58)/2</f>
        <v>#DIV/0!</v>
      </c>
    </row>
    <row r="65" spans="1:13" ht="30" hidden="1">
      <c r="A65" s="89"/>
      <c r="B65" s="89"/>
      <c r="C65" s="89"/>
      <c r="D65" s="89"/>
      <c r="E65" s="89"/>
      <c r="F65" s="89"/>
      <c r="G65" s="89"/>
      <c r="H65" s="32" t="s">
        <v>28</v>
      </c>
      <c r="I65" s="32"/>
      <c r="J65" s="39" t="s">
        <v>29</v>
      </c>
      <c r="K65" s="39" t="s">
        <v>30</v>
      </c>
      <c r="L65" s="39" t="s">
        <v>31</v>
      </c>
    </row>
    <row r="66" spans="1:13" hidden="1">
      <c r="A66" s="89"/>
      <c r="B66" s="89"/>
      <c r="C66" s="89"/>
      <c r="D66" s="89"/>
      <c r="E66" s="89"/>
      <c r="F66" s="89"/>
      <c r="G66" s="89"/>
      <c r="H66" s="22" t="s">
        <v>32</v>
      </c>
      <c r="I66" s="23" t="s">
        <v>22</v>
      </c>
      <c r="J66" s="24">
        <f>ROUND(((J67+J68+J69+J70+J71+J72+J73+J74+J75)/9),0)</f>
        <v>0</v>
      </c>
      <c r="K66" s="24">
        <f>ROUND(((K67+K68+K69+K70+K71+K72+K73+K74+K75)/6),0)</f>
        <v>0</v>
      </c>
      <c r="L66" s="25" t="e">
        <f>K66/J66*100</f>
        <v>#DIV/0!</v>
      </c>
    </row>
    <row r="67" spans="1:13" hidden="1">
      <c r="A67" s="89"/>
      <c r="B67" s="89"/>
      <c r="C67" s="89"/>
      <c r="D67" s="89"/>
      <c r="E67" s="89"/>
      <c r="F67" s="89"/>
      <c r="G67" s="89"/>
      <c r="H67" s="26" t="s">
        <v>51</v>
      </c>
      <c r="I67" s="16" t="s">
        <v>22</v>
      </c>
      <c r="J67" s="28">
        <v>0</v>
      </c>
      <c r="K67" s="31"/>
      <c r="L67" s="28"/>
    </row>
    <row r="68" spans="1:13" hidden="1">
      <c r="A68" s="89"/>
      <c r="B68" s="89"/>
      <c r="C68" s="89"/>
      <c r="D68" s="89"/>
      <c r="E68" s="89"/>
      <c r="F68" s="89"/>
      <c r="G68" s="89"/>
      <c r="H68" s="26" t="s">
        <v>58</v>
      </c>
      <c r="I68" s="16" t="s">
        <v>22</v>
      </c>
      <c r="J68" s="28">
        <v>0</v>
      </c>
      <c r="K68" s="31"/>
      <c r="L68" s="28"/>
    </row>
    <row r="69" spans="1:13" hidden="1">
      <c r="A69" s="89"/>
      <c r="B69" s="89"/>
      <c r="C69" s="89"/>
      <c r="D69" s="89"/>
      <c r="E69" s="89"/>
      <c r="F69" s="89"/>
      <c r="G69" s="89"/>
      <c r="H69" s="26" t="s">
        <v>52</v>
      </c>
      <c r="I69" s="16" t="s">
        <v>22</v>
      </c>
      <c r="J69" s="28">
        <v>0</v>
      </c>
      <c r="K69" s="31"/>
      <c r="L69" s="28"/>
      <c r="M69" t="s">
        <v>76</v>
      </c>
    </row>
    <row r="70" spans="1:13" hidden="1">
      <c r="A70" s="89"/>
      <c r="B70" s="89"/>
      <c r="C70" s="89"/>
      <c r="D70" s="89"/>
      <c r="E70" s="89"/>
      <c r="F70" s="89"/>
      <c r="G70" s="89"/>
      <c r="H70" s="26" t="s">
        <v>53</v>
      </c>
      <c r="I70" s="16" t="s">
        <v>22</v>
      </c>
      <c r="J70" s="28">
        <v>0</v>
      </c>
      <c r="K70" s="31"/>
      <c r="L70" s="28"/>
    </row>
    <row r="71" spans="1:13" hidden="1">
      <c r="A71" s="89"/>
      <c r="B71" s="89"/>
      <c r="C71" s="89"/>
      <c r="D71" s="89"/>
      <c r="E71" s="89"/>
      <c r="F71" s="89"/>
      <c r="G71" s="89"/>
      <c r="H71" s="26" t="s">
        <v>54</v>
      </c>
      <c r="I71" s="16" t="s">
        <v>22</v>
      </c>
      <c r="J71" s="28">
        <v>0</v>
      </c>
      <c r="K71" s="31"/>
      <c r="L71" s="28"/>
    </row>
    <row r="72" spans="1:13" hidden="1">
      <c r="A72" s="89"/>
      <c r="B72" s="89"/>
      <c r="C72" s="89"/>
      <c r="D72" s="89"/>
      <c r="E72" s="89"/>
      <c r="F72" s="89"/>
      <c r="G72" s="89"/>
      <c r="H72" s="26" t="s">
        <v>56</v>
      </c>
      <c r="I72" s="16" t="s">
        <v>22</v>
      </c>
      <c r="J72" s="28">
        <v>0</v>
      </c>
      <c r="K72" s="31"/>
      <c r="L72" s="28"/>
    </row>
    <row r="73" spans="1:13" hidden="1">
      <c r="A73" s="89"/>
      <c r="B73" s="89"/>
      <c r="C73" s="89"/>
      <c r="D73" s="89"/>
      <c r="E73" s="89"/>
      <c r="F73" s="89"/>
      <c r="G73" s="89"/>
      <c r="H73" s="26" t="s">
        <v>60</v>
      </c>
      <c r="I73" s="16" t="s">
        <v>22</v>
      </c>
      <c r="J73" s="28">
        <v>0</v>
      </c>
      <c r="K73" s="31"/>
      <c r="L73" s="28"/>
    </row>
    <row r="74" spans="1:13" hidden="1">
      <c r="A74" s="89"/>
      <c r="B74" s="89"/>
      <c r="C74" s="89"/>
      <c r="D74" s="89"/>
      <c r="E74" s="89"/>
      <c r="F74" s="89"/>
      <c r="G74" s="89"/>
      <c r="H74" s="26" t="s">
        <v>61</v>
      </c>
      <c r="I74" s="16" t="s">
        <v>22</v>
      </c>
      <c r="J74" s="28">
        <v>0</v>
      </c>
      <c r="K74" s="31"/>
      <c r="L74" s="28"/>
    </row>
    <row r="75" spans="1:13" hidden="1">
      <c r="A75" s="89"/>
      <c r="B75" s="89"/>
      <c r="C75" s="89"/>
      <c r="D75" s="89"/>
      <c r="E75" s="89"/>
      <c r="F75" s="89"/>
      <c r="G75" s="89"/>
      <c r="H75" s="26" t="s">
        <v>62</v>
      </c>
      <c r="I75" s="16" t="s">
        <v>22</v>
      </c>
      <c r="J75" s="28">
        <v>0</v>
      </c>
      <c r="K75" s="31"/>
      <c r="L75" s="28"/>
    </row>
    <row r="76" spans="1:13" hidden="1">
      <c r="A76" s="90"/>
      <c r="B76" s="90"/>
      <c r="C76" s="90"/>
      <c r="D76" s="90"/>
      <c r="E76" s="90"/>
      <c r="F76" s="90"/>
      <c r="G76" s="90"/>
      <c r="H76" s="76" t="s">
        <v>33</v>
      </c>
      <c r="I76" s="76"/>
      <c r="J76" s="76"/>
      <c r="K76" s="76"/>
      <c r="L76" s="25" t="e">
        <f>(L66+L64)/2</f>
        <v>#DIV/0!</v>
      </c>
    </row>
    <row r="77" spans="1:13" ht="30" customHeight="1">
      <c r="A77" s="88" t="s">
        <v>39</v>
      </c>
      <c r="B77" s="88" t="s">
        <v>103</v>
      </c>
      <c r="C77" s="88" t="s">
        <v>39</v>
      </c>
      <c r="D77" s="88" t="s">
        <v>104</v>
      </c>
      <c r="E77" s="88" t="s">
        <v>10</v>
      </c>
      <c r="F77" s="88" t="s">
        <v>34</v>
      </c>
      <c r="G77" s="88" t="s">
        <v>11</v>
      </c>
      <c r="H77" s="32" t="s">
        <v>12</v>
      </c>
      <c r="I77" s="32"/>
      <c r="J77" s="33" t="s">
        <v>13</v>
      </c>
      <c r="K77" s="33" t="s">
        <v>14</v>
      </c>
      <c r="L77" s="34" t="s">
        <v>57</v>
      </c>
    </row>
    <row r="78" spans="1:13" ht="38.25">
      <c r="A78" s="89"/>
      <c r="B78" s="89"/>
      <c r="C78" s="89"/>
      <c r="D78" s="89"/>
      <c r="E78" s="89"/>
      <c r="F78" s="89"/>
      <c r="G78" s="89"/>
      <c r="H78" s="35" t="s">
        <v>15</v>
      </c>
      <c r="I78" s="13" t="s">
        <v>16</v>
      </c>
      <c r="J78" s="36">
        <f>J80/J79*100</f>
        <v>100</v>
      </c>
      <c r="K78" s="36">
        <f>K80/K79*100</f>
        <v>100</v>
      </c>
      <c r="L78" s="36">
        <f>IF(K78/J78*100&gt;130,130,K78/J78*100)</f>
        <v>100</v>
      </c>
    </row>
    <row r="79" spans="1:13">
      <c r="A79" s="89"/>
      <c r="B79" s="89"/>
      <c r="C79" s="89"/>
      <c r="D79" s="89"/>
      <c r="E79" s="89"/>
      <c r="F79" s="89"/>
      <c r="G79" s="89"/>
      <c r="H79" s="8" t="s">
        <v>17</v>
      </c>
      <c r="I79" s="16" t="s">
        <v>18</v>
      </c>
      <c r="J79" s="37">
        <v>0.5</v>
      </c>
      <c r="K79" s="37">
        <v>0.5</v>
      </c>
      <c r="L79" s="28"/>
    </row>
    <row r="80" spans="1:13">
      <c r="A80" s="89"/>
      <c r="B80" s="89"/>
      <c r="C80" s="89"/>
      <c r="D80" s="89"/>
      <c r="E80" s="89"/>
      <c r="F80" s="89"/>
      <c r="G80" s="89"/>
      <c r="H80" s="8" t="s">
        <v>19</v>
      </c>
      <c r="I80" s="16" t="s">
        <v>18</v>
      </c>
      <c r="J80" s="37">
        <v>0.5</v>
      </c>
      <c r="K80" s="37">
        <v>0.5</v>
      </c>
      <c r="L80" s="28"/>
    </row>
    <row r="81" spans="1:22" ht="38.25">
      <c r="A81" s="89"/>
      <c r="B81" s="89"/>
      <c r="C81" s="89"/>
      <c r="D81" s="89"/>
      <c r="E81" s="89"/>
      <c r="F81" s="89"/>
      <c r="G81" s="89"/>
      <c r="H81" s="35" t="s">
        <v>20</v>
      </c>
      <c r="I81" s="13" t="s">
        <v>16</v>
      </c>
      <c r="J81" s="36">
        <f>J83/J82*100</f>
        <v>100</v>
      </c>
      <c r="K81" s="36">
        <f>K83/K82*100</f>
        <v>100</v>
      </c>
      <c r="L81" s="36">
        <f>IF(K81/J81*100&gt;130,130,K81/J81*100)</f>
        <v>100</v>
      </c>
    </row>
    <row r="82" spans="1:22">
      <c r="A82" s="89"/>
      <c r="B82" s="89"/>
      <c r="C82" s="89"/>
      <c r="D82" s="89"/>
      <c r="E82" s="89"/>
      <c r="F82" s="89"/>
      <c r="G82" s="89"/>
      <c r="H82" s="8" t="s">
        <v>21</v>
      </c>
      <c r="I82" s="16" t="s">
        <v>22</v>
      </c>
      <c r="J82" s="31">
        <v>2</v>
      </c>
      <c r="K82" s="31">
        <v>2</v>
      </c>
      <c r="L82" s="28"/>
    </row>
    <row r="83" spans="1:22">
      <c r="A83" s="89"/>
      <c r="B83" s="89"/>
      <c r="C83" s="89"/>
      <c r="D83" s="89"/>
      <c r="E83" s="89"/>
      <c r="F83" s="89"/>
      <c r="G83" s="89"/>
      <c r="H83" s="8" t="s">
        <v>23</v>
      </c>
      <c r="I83" s="16" t="s">
        <v>22</v>
      </c>
      <c r="J83" s="31">
        <v>2</v>
      </c>
      <c r="K83" s="31">
        <v>2</v>
      </c>
      <c r="L83" s="28"/>
    </row>
    <row r="84" spans="1:22" ht="63.75">
      <c r="A84" s="89"/>
      <c r="B84" s="89"/>
      <c r="C84" s="89"/>
      <c r="D84" s="89"/>
      <c r="E84" s="89"/>
      <c r="F84" s="89"/>
      <c r="G84" s="89"/>
      <c r="H84" s="7" t="s">
        <v>24</v>
      </c>
      <c r="I84" s="13" t="s">
        <v>16</v>
      </c>
      <c r="J84" s="36" t="e">
        <f>J86/J85*100</f>
        <v>#DIV/0!</v>
      </c>
      <c r="K84" s="36" t="e">
        <f>K86/K85*100</f>
        <v>#DIV/0!</v>
      </c>
      <c r="L84" s="36" t="e">
        <f>IF(K84/J84*100&gt;130,130,K84/J84*100)</f>
        <v>#DIV/0!</v>
      </c>
    </row>
    <row r="85" spans="1:22">
      <c r="A85" s="89"/>
      <c r="B85" s="89"/>
      <c r="C85" s="89"/>
      <c r="D85" s="89"/>
      <c r="E85" s="89"/>
      <c r="F85" s="89"/>
      <c r="G85" s="89"/>
      <c r="H85" s="8" t="s">
        <v>90</v>
      </c>
      <c r="I85" s="16" t="s">
        <v>22</v>
      </c>
      <c r="J85" s="31"/>
      <c r="K85" s="31"/>
      <c r="L85" s="28"/>
    </row>
    <row r="86" spans="1:22" ht="25.5">
      <c r="A86" s="89"/>
      <c r="B86" s="89"/>
      <c r="C86" s="89"/>
      <c r="D86" s="89"/>
      <c r="E86" s="89"/>
      <c r="F86" s="89"/>
      <c r="G86" s="89"/>
      <c r="H86" s="8" t="s">
        <v>26</v>
      </c>
      <c r="I86" s="16" t="s">
        <v>22</v>
      </c>
      <c r="J86" s="31"/>
      <c r="K86" s="31"/>
      <c r="L86" s="28"/>
    </row>
    <row r="87" spans="1:22">
      <c r="A87" s="89"/>
      <c r="B87" s="89"/>
      <c r="C87" s="89"/>
      <c r="D87" s="89"/>
      <c r="E87" s="89"/>
      <c r="F87" s="89"/>
      <c r="G87" s="89"/>
      <c r="H87" s="76" t="s">
        <v>27</v>
      </c>
      <c r="I87" s="76"/>
      <c r="J87" s="76"/>
      <c r="K87" s="76"/>
      <c r="L87" s="25">
        <f>(L78+L81)/2</f>
        <v>100</v>
      </c>
    </row>
    <row r="88" spans="1:22" ht="30">
      <c r="A88" s="89"/>
      <c r="B88" s="89"/>
      <c r="C88" s="89"/>
      <c r="D88" s="89"/>
      <c r="E88" s="89"/>
      <c r="F88" s="89"/>
      <c r="G88" s="89"/>
      <c r="H88" s="32" t="s">
        <v>28</v>
      </c>
      <c r="I88" s="32"/>
      <c r="J88" s="39" t="s">
        <v>29</v>
      </c>
      <c r="K88" s="39" t="s">
        <v>30</v>
      </c>
      <c r="L88" s="39" t="s">
        <v>31</v>
      </c>
    </row>
    <row r="89" spans="1:22">
      <c r="A89" s="89"/>
      <c r="B89" s="89"/>
      <c r="C89" s="89"/>
      <c r="D89" s="89"/>
      <c r="E89" s="89"/>
      <c r="F89" s="89"/>
      <c r="G89" s="89"/>
      <c r="H89" s="22" t="s">
        <v>32</v>
      </c>
      <c r="I89" s="23" t="s">
        <v>22</v>
      </c>
      <c r="J89" s="24">
        <f>ROUND(((J90+J91+J92+J93+J94+J95+J96+J97+J98)/9),0)</f>
        <v>0</v>
      </c>
      <c r="K89" s="24">
        <f>ROUND(((K90+K91+K92+K93+K94+K95+K96+K97+K98)/6),0)</f>
        <v>1</v>
      </c>
      <c r="L89" s="25" t="e">
        <f>K89/J89*100</f>
        <v>#DIV/0!</v>
      </c>
    </row>
    <row r="90" spans="1:22">
      <c r="A90" s="89"/>
      <c r="B90" s="89"/>
      <c r="C90" s="89"/>
      <c r="D90" s="89"/>
      <c r="E90" s="89"/>
      <c r="F90" s="89"/>
      <c r="G90" s="89"/>
      <c r="H90" s="26" t="s">
        <v>51</v>
      </c>
      <c r="I90" s="16" t="s">
        <v>22</v>
      </c>
      <c r="J90" s="28">
        <v>0</v>
      </c>
      <c r="K90" s="31">
        <v>0</v>
      </c>
      <c r="L90" s="28"/>
      <c r="V90" s="54"/>
    </row>
    <row r="91" spans="1:22">
      <c r="A91" s="89"/>
      <c r="B91" s="89"/>
      <c r="C91" s="89"/>
      <c r="D91" s="89"/>
      <c r="E91" s="89"/>
      <c r="F91" s="89"/>
      <c r="G91" s="89"/>
      <c r="H91" s="26" t="s">
        <v>58</v>
      </c>
      <c r="I91" s="16" t="s">
        <v>22</v>
      </c>
      <c r="J91" s="28">
        <v>0</v>
      </c>
      <c r="K91" s="31">
        <v>0</v>
      </c>
      <c r="L91" s="28"/>
      <c r="M91" t="s">
        <v>77</v>
      </c>
    </row>
    <row r="92" spans="1:22">
      <c r="A92" s="89"/>
      <c r="B92" s="89"/>
      <c r="C92" s="89"/>
      <c r="D92" s="89"/>
      <c r="E92" s="89"/>
      <c r="F92" s="89"/>
      <c r="G92" s="89"/>
      <c r="H92" s="26" t="s">
        <v>52</v>
      </c>
      <c r="I92" s="16" t="s">
        <v>22</v>
      </c>
      <c r="J92" s="28">
        <v>0</v>
      </c>
      <c r="K92" s="31">
        <v>0</v>
      </c>
      <c r="L92" s="28"/>
    </row>
    <row r="93" spans="1:22">
      <c r="A93" s="89"/>
      <c r="B93" s="89"/>
      <c r="C93" s="89"/>
      <c r="D93" s="89"/>
      <c r="E93" s="89"/>
      <c r="F93" s="89"/>
      <c r="G93" s="89"/>
      <c r="H93" s="26" t="s">
        <v>53</v>
      </c>
      <c r="I93" s="16" t="s">
        <v>22</v>
      </c>
      <c r="J93" s="28">
        <v>0</v>
      </c>
      <c r="K93" s="31">
        <v>0</v>
      </c>
      <c r="L93" s="28"/>
    </row>
    <row r="94" spans="1:22">
      <c r="A94" s="89"/>
      <c r="B94" s="89"/>
      <c r="C94" s="89"/>
      <c r="D94" s="89"/>
      <c r="E94" s="89"/>
      <c r="F94" s="89"/>
      <c r="G94" s="89"/>
      <c r="H94" s="26" t="s">
        <v>54</v>
      </c>
      <c r="I94" s="16" t="s">
        <v>22</v>
      </c>
      <c r="J94" s="28">
        <v>0</v>
      </c>
      <c r="K94" s="31">
        <v>0</v>
      </c>
      <c r="L94" s="28"/>
    </row>
    <row r="95" spans="1:22">
      <c r="A95" s="89"/>
      <c r="B95" s="89"/>
      <c r="C95" s="89"/>
      <c r="D95" s="89"/>
      <c r="E95" s="89"/>
      <c r="F95" s="89"/>
      <c r="G95" s="89"/>
      <c r="H95" s="26" t="s">
        <v>56</v>
      </c>
      <c r="I95" s="16" t="s">
        <v>22</v>
      </c>
      <c r="J95" s="28">
        <v>1</v>
      </c>
      <c r="K95" s="31">
        <v>1</v>
      </c>
      <c r="L95" s="28"/>
    </row>
    <row r="96" spans="1:22">
      <c r="A96" s="89"/>
      <c r="B96" s="89"/>
      <c r="C96" s="89"/>
      <c r="D96" s="89"/>
      <c r="E96" s="89"/>
      <c r="F96" s="89"/>
      <c r="G96" s="89"/>
      <c r="H96" s="26" t="s">
        <v>60</v>
      </c>
      <c r="I96" s="16" t="s">
        <v>22</v>
      </c>
      <c r="J96" s="28">
        <v>1</v>
      </c>
      <c r="K96" s="31">
        <v>1</v>
      </c>
      <c r="L96" s="28"/>
    </row>
    <row r="97" spans="1:12">
      <c r="A97" s="89"/>
      <c r="B97" s="89"/>
      <c r="C97" s="89"/>
      <c r="D97" s="89"/>
      <c r="E97" s="89"/>
      <c r="F97" s="89"/>
      <c r="G97" s="89"/>
      <c r="H97" s="26" t="s">
        <v>61</v>
      </c>
      <c r="I97" s="16" t="s">
        <v>22</v>
      </c>
      <c r="J97" s="28">
        <v>1</v>
      </c>
      <c r="K97" s="31">
        <v>1</v>
      </c>
      <c r="L97" s="28"/>
    </row>
    <row r="98" spans="1:12">
      <c r="A98" s="89"/>
      <c r="B98" s="89"/>
      <c r="C98" s="89"/>
      <c r="D98" s="89"/>
      <c r="E98" s="89"/>
      <c r="F98" s="89"/>
      <c r="G98" s="89"/>
      <c r="H98" s="26" t="s">
        <v>62</v>
      </c>
      <c r="I98" s="16" t="s">
        <v>22</v>
      </c>
      <c r="J98" s="28">
        <v>1</v>
      </c>
      <c r="K98" s="31">
        <v>1</v>
      </c>
      <c r="L98" s="28"/>
    </row>
    <row r="99" spans="1:12">
      <c r="A99" s="90"/>
      <c r="B99" s="90"/>
      <c r="C99" s="90"/>
      <c r="D99" s="90"/>
      <c r="E99" s="90"/>
      <c r="F99" s="90"/>
      <c r="G99" s="90"/>
      <c r="H99" s="76" t="s">
        <v>33</v>
      </c>
      <c r="I99" s="76"/>
      <c r="J99" s="76"/>
      <c r="K99" s="76"/>
      <c r="L99" s="25" t="e">
        <f>(L89+L87)/2</f>
        <v>#DIV/0!</v>
      </c>
    </row>
    <row r="100" spans="1:12" ht="30">
      <c r="A100" s="88" t="s">
        <v>39</v>
      </c>
      <c r="B100" s="88" t="s">
        <v>91</v>
      </c>
      <c r="C100" s="88" t="s">
        <v>39</v>
      </c>
      <c r="D100" s="88" t="s">
        <v>10</v>
      </c>
      <c r="E100" s="88" t="s">
        <v>38</v>
      </c>
      <c r="F100" s="88" t="s">
        <v>10</v>
      </c>
      <c r="G100" s="88" t="s">
        <v>11</v>
      </c>
      <c r="H100" s="32" t="s">
        <v>12</v>
      </c>
      <c r="I100" s="32"/>
      <c r="J100" s="33" t="s">
        <v>13</v>
      </c>
      <c r="K100" s="33" t="s">
        <v>14</v>
      </c>
      <c r="L100" s="34" t="s">
        <v>57</v>
      </c>
    </row>
    <row r="101" spans="1:12" ht="38.25">
      <c r="A101" s="89"/>
      <c r="B101" s="89"/>
      <c r="C101" s="89"/>
      <c r="D101" s="89"/>
      <c r="E101" s="89"/>
      <c r="F101" s="89"/>
      <c r="G101" s="89"/>
      <c r="H101" s="35" t="s">
        <v>15</v>
      </c>
      <c r="I101" s="13" t="s">
        <v>16</v>
      </c>
      <c r="J101" s="36">
        <f>J103/J102*100</f>
        <v>100</v>
      </c>
      <c r="K101" s="36">
        <f>K103/K102*100</f>
        <v>100</v>
      </c>
      <c r="L101" s="36">
        <f>IF(K101/J101*100&gt;130,130,K101/J101*100)</f>
        <v>100</v>
      </c>
    </row>
    <row r="102" spans="1:12">
      <c r="A102" s="89"/>
      <c r="B102" s="89"/>
      <c r="C102" s="89"/>
      <c r="D102" s="89"/>
      <c r="E102" s="89"/>
      <c r="F102" s="89"/>
      <c r="G102" s="89"/>
      <c r="H102" s="8" t="s">
        <v>17</v>
      </c>
      <c r="I102" s="16" t="s">
        <v>18</v>
      </c>
      <c r="J102" s="37">
        <v>5</v>
      </c>
      <c r="K102" s="37">
        <v>5</v>
      </c>
      <c r="L102" s="28"/>
    </row>
    <row r="103" spans="1:12">
      <c r="A103" s="89"/>
      <c r="B103" s="89"/>
      <c r="C103" s="89"/>
      <c r="D103" s="89"/>
      <c r="E103" s="89"/>
      <c r="F103" s="89"/>
      <c r="G103" s="89"/>
      <c r="H103" s="8" t="s">
        <v>19</v>
      </c>
      <c r="I103" s="16" t="s">
        <v>18</v>
      </c>
      <c r="J103" s="37">
        <v>5</v>
      </c>
      <c r="K103" s="37">
        <v>5</v>
      </c>
      <c r="L103" s="28"/>
    </row>
    <row r="104" spans="1:12" ht="38.25">
      <c r="A104" s="89"/>
      <c r="B104" s="89"/>
      <c r="C104" s="89"/>
      <c r="D104" s="89"/>
      <c r="E104" s="89"/>
      <c r="F104" s="89"/>
      <c r="G104" s="89"/>
      <c r="H104" s="35" t="s">
        <v>20</v>
      </c>
      <c r="I104" s="13" t="s">
        <v>16</v>
      </c>
      <c r="J104" s="36">
        <f>J106/J105*100</f>
        <v>94.117647058823522</v>
      </c>
      <c r="K104" s="36">
        <f>K106/K105*100</f>
        <v>94.117647058823522</v>
      </c>
      <c r="L104" s="36">
        <f>IF(K104/J104*100&gt;130,130,K104/J104*100)</f>
        <v>100</v>
      </c>
    </row>
    <row r="105" spans="1:12">
      <c r="A105" s="89"/>
      <c r="B105" s="89"/>
      <c r="C105" s="89"/>
      <c r="D105" s="89"/>
      <c r="E105" s="89"/>
      <c r="F105" s="89"/>
      <c r="G105" s="89"/>
      <c r="H105" s="8" t="s">
        <v>21</v>
      </c>
      <c r="I105" s="16" t="s">
        <v>22</v>
      </c>
      <c r="J105" s="31">
        <v>17</v>
      </c>
      <c r="K105" s="31">
        <v>17</v>
      </c>
      <c r="L105" s="28"/>
    </row>
    <row r="106" spans="1:12">
      <c r="A106" s="89"/>
      <c r="B106" s="89"/>
      <c r="C106" s="89"/>
      <c r="D106" s="89"/>
      <c r="E106" s="89"/>
      <c r="F106" s="89"/>
      <c r="G106" s="89"/>
      <c r="H106" s="8" t="s">
        <v>23</v>
      </c>
      <c r="I106" s="16" t="s">
        <v>22</v>
      </c>
      <c r="J106" s="31">
        <v>16</v>
      </c>
      <c r="K106" s="31">
        <v>16</v>
      </c>
      <c r="L106" s="28"/>
    </row>
    <row r="107" spans="1:12" ht="63.75">
      <c r="A107" s="89"/>
      <c r="B107" s="89"/>
      <c r="C107" s="89"/>
      <c r="D107" s="89"/>
      <c r="E107" s="89"/>
      <c r="F107" s="89"/>
      <c r="G107" s="89"/>
      <c r="H107" s="7" t="s">
        <v>24</v>
      </c>
      <c r="I107" s="13" t="s">
        <v>16</v>
      </c>
      <c r="J107" s="36">
        <v>0</v>
      </c>
      <c r="K107" s="36">
        <v>0</v>
      </c>
      <c r="L107" s="36">
        <v>0</v>
      </c>
    </row>
    <row r="108" spans="1:12">
      <c r="A108" s="89"/>
      <c r="B108" s="89"/>
      <c r="C108" s="89"/>
      <c r="D108" s="89"/>
      <c r="E108" s="89"/>
      <c r="F108" s="89"/>
      <c r="G108" s="89"/>
      <c r="H108" s="8" t="s">
        <v>90</v>
      </c>
      <c r="I108" s="16" t="s">
        <v>22</v>
      </c>
      <c r="J108" s="31">
        <v>23</v>
      </c>
      <c r="K108" s="31">
        <v>23</v>
      </c>
      <c r="L108" s="28"/>
    </row>
    <row r="109" spans="1:12" ht="25.5">
      <c r="A109" s="89"/>
      <c r="B109" s="89"/>
      <c r="C109" s="89"/>
      <c r="D109" s="89"/>
      <c r="E109" s="89"/>
      <c r="F109" s="89"/>
      <c r="G109" s="89"/>
      <c r="H109" s="8" t="s">
        <v>26</v>
      </c>
      <c r="I109" s="16" t="s">
        <v>22</v>
      </c>
      <c r="J109" s="31">
        <v>23</v>
      </c>
      <c r="K109" s="31">
        <v>23</v>
      </c>
      <c r="L109" s="28"/>
    </row>
    <row r="110" spans="1:12">
      <c r="A110" s="89"/>
      <c r="B110" s="89"/>
      <c r="C110" s="89"/>
      <c r="D110" s="89"/>
      <c r="E110" s="89"/>
      <c r="F110" s="89"/>
      <c r="G110" s="89"/>
      <c r="H110" s="76" t="s">
        <v>27</v>
      </c>
      <c r="I110" s="76"/>
      <c r="J110" s="76"/>
      <c r="K110" s="76"/>
      <c r="L110" s="25">
        <f>(L101+L104)/2</f>
        <v>100</v>
      </c>
    </row>
    <row r="111" spans="1:12" ht="30">
      <c r="A111" s="89"/>
      <c r="B111" s="89"/>
      <c r="C111" s="89"/>
      <c r="D111" s="89"/>
      <c r="E111" s="89"/>
      <c r="F111" s="89"/>
      <c r="G111" s="89"/>
      <c r="H111" s="32" t="s">
        <v>28</v>
      </c>
      <c r="I111" s="32"/>
      <c r="J111" s="39" t="s">
        <v>29</v>
      </c>
      <c r="K111" s="39" t="s">
        <v>30</v>
      </c>
      <c r="L111" s="39" t="s">
        <v>31</v>
      </c>
    </row>
    <row r="112" spans="1:12">
      <c r="A112" s="89"/>
      <c r="B112" s="89"/>
      <c r="C112" s="89"/>
      <c r="D112" s="89"/>
      <c r="E112" s="89"/>
      <c r="F112" s="89"/>
      <c r="G112" s="89"/>
      <c r="H112" s="22" t="s">
        <v>32</v>
      </c>
      <c r="I112" s="23" t="s">
        <v>22</v>
      </c>
      <c r="J112" s="24">
        <f>ROUND(((J113+J114+J115+J116+J117+J118+J119+J120+J121)/9),0)</f>
        <v>31</v>
      </c>
      <c r="K112" s="24">
        <f>ROUND(((K113+K114+K115+K116+K117+K118+K119+K120+K121)/6),0)</f>
        <v>52</v>
      </c>
      <c r="L112" s="25">
        <f>K112/J112*100</f>
        <v>167.74193548387098</v>
      </c>
    </row>
    <row r="113" spans="1:22">
      <c r="A113" s="89"/>
      <c r="B113" s="89"/>
      <c r="C113" s="89"/>
      <c r="D113" s="89"/>
      <c r="E113" s="89"/>
      <c r="F113" s="89"/>
      <c r="G113" s="89"/>
      <c r="H113" s="26" t="s">
        <v>51</v>
      </c>
      <c r="I113" s="16" t="s">
        <v>22</v>
      </c>
      <c r="J113" s="31">
        <v>31</v>
      </c>
      <c r="K113" s="31">
        <v>31</v>
      </c>
      <c r="L113" s="28"/>
      <c r="V113" s="61"/>
    </row>
    <row r="114" spans="1:22">
      <c r="A114" s="89"/>
      <c r="B114" s="89"/>
      <c r="C114" s="89"/>
      <c r="D114" s="89"/>
      <c r="E114" s="89"/>
      <c r="F114" s="89"/>
      <c r="G114" s="89"/>
      <c r="H114" s="26" t="s">
        <v>58</v>
      </c>
      <c r="I114" s="16" t="s">
        <v>22</v>
      </c>
      <c r="J114" s="31">
        <v>31</v>
      </c>
      <c r="K114" s="31">
        <v>31</v>
      </c>
      <c r="L114" s="28"/>
    </row>
    <row r="115" spans="1:22">
      <c r="A115" s="89"/>
      <c r="B115" s="89"/>
      <c r="C115" s="89"/>
      <c r="D115" s="89"/>
      <c r="E115" s="89"/>
      <c r="F115" s="89"/>
      <c r="G115" s="89"/>
      <c r="H115" s="26" t="s">
        <v>52</v>
      </c>
      <c r="I115" s="16" t="s">
        <v>22</v>
      </c>
      <c r="J115" s="31">
        <v>31</v>
      </c>
      <c r="K115" s="31">
        <v>31</v>
      </c>
      <c r="L115" s="28"/>
    </row>
    <row r="116" spans="1:22">
      <c r="A116" s="89"/>
      <c r="B116" s="89"/>
      <c r="C116" s="89"/>
      <c r="D116" s="89"/>
      <c r="E116" s="89"/>
      <c r="F116" s="89"/>
      <c r="G116" s="89"/>
      <c r="H116" s="26" t="s">
        <v>53</v>
      </c>
      <c r="I116" s="16" t="s">
        <v>22</v>
      </c>
      <c r="J116" s="31">
        <v>31</v>
      </c>
      <c r="K116" s="31">
        <v>31</v>
      </c>
      <c r="L116" s="28"/>
    </row>
    <row r="117" spans="1:22">
      <c r="A117" s="89"/>
      <c r="B117" s="89"/>
      <c r="C117" s="89"/>
      <c r="D117" s="89"/>
      <c r="E117" s="89"/>
      <c r="F117" s="89"/>
      <c r="G117" s="89"/>
      <c r="H117" s="26" t="s">
        <v>54</v>
      </c>
      <c r="I117" s="16" t="s">
        <v>22</v>
      </c>
      <c r="J117" s="31">
        <v>31</v>
      </c>
      <c r="K117" s="31">
        <v>31</v>
      </c>
      <c r="L117" s="28"/>
    </row>
    <row r="118" spans="1:22">
      <c r="A118" s="89"/>
      <c r="B118" s="89"/>
      <c r="C118" s="89"/>
      <c r="D118" s="89"/>
      <c r="E118" s="89"/>
      <c r="F118" s="89"/>
      <c r="G118" s="89"/>
      <c r="H118" s="26" t="s">
        <v>56</v>
      </c>
      <c r="I118" s="16" t="s">
        <v>22</v>
      </c>
      <c r="J118" s="31">
        <v>31</v>
      </c>
      <c r="K118" s="31">
        <v>39</v>
      </c>
      <c r="L118" s="28"/>
      <c r="V118" s="52"/>
    </row>
    <row r="119" spans="1:22">
      <c r="A119" s="89"/>
      <c r="B119" s="89"/>
      <c r="C119" s="89"/>
      <c r="D119" s="89"/>
      <c r="E119" s="89"/>
      <c r="F119" s="89"/>
      <c r="G119" s="89"/>
      <c r="H119" s="26" t="s">
        <v>60</v>
      </c>
      <c r="I119" s="16" t="s">
        <v>22</v>
      </c>
      <c r="J119" s="31">
        <v>31</v>
      </c>
      <c r="K119" s="31">
        <v>39</v>
      </c>
      <c r="L119" s="28"/>
    </row>
    <row r="120" spans="1:22">
      <c r="A120" s="89"/>
      <c r="B120" s="89"/>
      <c r="C120" s="89"/>
      <c r="D120" s="89"/>
      <c r="E120" s="89"/>
      <c r="F120" s="89"/>
      <c r="G120" s="89"/>
      <c r="H120" s="26" t="s">
        <v>61</v>
      </c>
      <c r="I120" s="16" t="s">
        <v>22</v>
      </c>
      <c r="J120" s="31">
        <v>31</v>
      </c>
      <c r="K120" s="31">
        <v>39</v>
      </c>
      <c r="L120" s="28"/>
    </row>
    <row r="121" spans="1:22">
      <c r="A121" s="89"/>
      <c r="B121" s="89"/>
      <c r="C121" s="89"/>
      <c r="D121" s="89"/>
      <c r="E121" s="89"/>
      <c r="F121" s="89"/>
      <c r="G121" s="89"/>
      <c r="H121" s="26" t="s">
        <v>62</v>
      </c>
      <c r="I121" s="16" t="s">
        <v>22</v>
      </c>
      <c r="J121" s="31">
        <v>31</v>
      </c>
      <c r="K121" s="31">
        <v>39</v>
      </c>
      <c r="L121" s="28"/>
    </row>
    <row r="122" spans="1:22">
      <c r="A122" s="90"/>
      <c r="B122" s="90"/>
      <c r="C122" s="90"/>
      <c r="D122" s="90"/>
      <c r="E122" s="90"/>
      <c r="F122" s="90"/>
      <c r="G122" s="90"/>
      <c r="H122" s="76" t="s">
        <v>33</v>
      </c>
      <c r="I122" s="76"/>
      <c r="J122" s="76"/>
      <c r="K122" s="76"/>
      <c r="L122" s="25">
        <f>(L112+L110)/3</f>
        <v>89.247311827956992</v>
      </c>
    </row>
    <row r="126" spans="1:22" s="61" customFormat="1" ht="2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8" spans="1:22">
      <c r="J128" s="29"/>
      <c r="K128" s="29"/>
    </row>
    <row r="129" spans="1:12" s="61" customFormat="1" ht="2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3"/>
      <c r="L129" s="62"/>
    </row>
    <row r="130" spans="1:12">
      <c r="K130" s="29"/>
    </row>
  </sheetData>
  <mergeCells count="50">
    <mergeCell ref="H110:K110"/>
    <mergeCell ref="H122:K122"/>
    <mergeCell ref="C100:C122"/>
    <mergeCell ref="D100:D122"/>
    <mergeCell ref="E100:E122"/>
    <mergeCell ref="F100:F122"/>
    <mergeCell ref="G100:G122"/>
    <mergeCell ref="H76:K76"/>
    <mergeCell ref="H99:K99"/>
    <mergeCell ref="F77:F99"/>
    <mergeCell ref="G77:G99"/>
    <mergeCell ref="H87:K87"/>
    <mergeCell ref="F54:F76"/>
    <mergeCell ref="G54:G76"/>
    <mergeCell ref="H64:K64"/>
    <mergeCell ref="A77:A99"/>
    <mergeCell ref="B77:B99"/>
    <mergeCell ref="C77:C99"/>
    <mergeCell ref="D77:D99"/>
    <mergeCell ref="E77:E99"/>
    <mergeCell ref="A100:A122"/>
    <mergeCell ref="B100:B122"/>
    <mergeCell ref="N21:S21"/>
    <mergeCell ref="H30:K30"/>
    <mergeCell ref="A31:A53"/>
    <mergeCell ref="B31:B53"/>
    <mergeCell ref="C31:C53"/>
    <mergeCell ref="D31:D53"/>
    <mergeCell ref="E31:E53"/>
    <mergeCell ref="F31:F53"/>
    <mergeCell ref="A8:A30"/>
    <mergeCell ref="B8:B30"/>
    <mergeCell ref="C8:C30"/>
    <mergeCell ref="D8:D30"/>
    <mergeCell ref="E8:E30"/>
    <mergeCell ref="F8:F30"/>
    <mergeCell ref="G31:G53"/>
    <mergeCell ref="H41:K41"/>
    <mergeCell ref="A2:L2"/>
    <mergeCell ref="A4:L4"/>
    <mergeCell ref="A5:A6"/>
    <mergeCell ref="H5:L5"/>
    <mergeCell ref="G8:G30"/>
    <mergeCell ref="H18:K18"/>
    <mergeCell ref="H53:K53"/>
    <mergeCell ref="A54:A76"/>
    <mergeCell ref="B54:B76"/>
    <mergeCell ref="C54:C76"/>
    <mergeCell ref="D54:D76"/>
    <mergeCell ref="E54:E76"/>
  </mergeCells>
  <pageMargins left="0.31496062992125984" right="0.11811023622047245" top="0.74803149606299213" bottom="0.74803149606299213" header="0.31496062992125984" footer="0.31496062992125984"/>
  <pageSetup paperSize="9" scale="50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tabSelected="1" zoomScale="80" zoomScaleNormal="80" workbookViewId="0">
      <selection activeCell="K41" sqref="K41"/>
    </sheetView>
  </sheetViews>
  <sheetFormatPr defaultRowHeight="15"/>
  <cols>
    <col min="1" max="1" width="12.85546875" style="56" customWidth="1"/>
    <col min="2" max="3" width="8.28515625" style="56" customWidth="1"/>
    <col min="4" max="7" width="5.140625" style="56" customWidth="1"/>
    <col min="8" max="8" width="62.28515625" style="56" customWidth="1"/>
    <col min="9" max="9" width="12" style="56" customWidth="1"/>
    <col min="10" max="10" width="16.42578125" style="56" customWidth="1"/>
    <col min="11" max="11" width="16.85546875" style="56" customWidth="1"/>
    <col min="12" max="12" width="24.5703125" style="56" customWidth="1"/>
    <col min="13" max="13" width="33.28515625" style="56" hidden="1" customWidth="1"/>
    <col min="14" max="21" width="0" style="56" hidden="1" customWidth="1"/>
    <col min="22" max="22" width="49.5703125" style="56" customWidth="1"/>
    <col min="23" max="16384" width="9.140625" style="56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8.75">
      <c r="A5" s="79" t="s">
        <v>1</v>
      </c>
      <c r="B5" s="57"/>
      <c r="C5" s="57"/>
      <c r="D5" s="57"/>
      <c r="E5" s="57"/>
      <c r="F5" s="57"/>
      <c r="G5" s="57"/>
      <c r="H5" s="80"/>
      <c r="I5" s="80"/>
      <c r="J5" s="80"/>
      <c r="K5" s="80"/>
      <c r="L5" s="80"/>
    </row>
    <row r="6" spans="1:12" ht="56.25">
      <c r="A6" s="79"/>
      <c r="B6" s="57"/>
      <c r="C6" s="57"/>
      <c r="D6" s="57"/>
      <c r="E6" s="57"/>
      <c r="F6" s="57"/>
      <c r="G6" s="57"/>
      <c r="H6" s="57" t="s">
        <v>2</v>
      </c>
      <c r="I6" s="4" t="s">
        <v>3</v>
      </c>
      <c r="J6" s="4" t="s">
        <v>50</v>
      </c>
      <c r="K6" s="4" t="s">
        <v>4</v>
      </c>
      <c r="L6" s="4"/>
    </row>
    <row r="7" spans="1:12" ht="18.75">
      <c r="A7" s="5" t="s">
        <v>5</v>
      </c>
      <c r="B7" s="5"/>
      <c r="C7" s="5"/>
      <c r="D7" s="5"/>
      <c r="E7" s="5"/>
      <c r="F7" s="5"/>
      <c r="G7" s="5"/>
      <c r="H7" s="5" t="s">
        <v>6</v>
      </c>
      <c r="I7" s="6">
        <v>4</v>
      </c>
      <c r="J7" s="6">
        <v>5</v>
      </c>
      <c r="K7" s="6">
        <v>6</v>
      </c>
      <c r="L7" s="6">
        <v>7</v>
      </c>
    </row>
    <row r="8" spans="1:12" ht="30" customHeight="1">
      <c r="A8" s="91"/>
      <c r="B8" s="91" t="s">
        <v>89</v>
      </c>
      <c r="C8" s="58"/>
      <c r="D8" s="91"/>
      <c r="E8" s="91"/>
      <c r="F8" s="91" t="s">
        <v>40</v>
      </c>
      <c r="G8" s="91" t="s">
        <v>59</v>
      </c>
      <c r="H8" s="9" t="s">
        <v>12</v>
      </c>
      <c r="I8" s="9"/>
      <c r="J8" s="10" t="s">
        <v>13</v>
      </c>
      <c r="K8" s="10" t="s">
        <v>14</v>
      </c>
      <c r="L8" s="11" t="s">
        <v>57</v>
      </c>
    </row>
    <row r="9" spans="1:12" ht="63" customHeight="1">
      <c r="A9" s="92"/>
      <c r="B9" s="92"/>
      <c r="C9" s="59"/>
      <c r="D9" s="92"/>
      <c r="E9" s="92"/>
      <c r="F9" s="92"/>
      <c r="G9" s="92"/>
      <c r="H9" s="12" t="s">
        <v>41</v>
      </c>
      <c r="I9" s="13" t="s">
        <v>16</v>
      </c>
      <c r="J9" s="42">
        <f>J11/J10*100</f>
        <v>100</v>
      </c>
      <c r="K9" s="42">
        <f>K11/K10*100</f>
        <v>100</v>
      </c>
      <c r="L9" s="14">
        <f>IF(K9/J9*100&gt;130,130,K9/J9*100)</f>
        <v>100</v>
      </c>
    </row>
    <row r="10" spans="1:12" ht="15.75">
      <c r="A10" s="92"/>
      <c r="B10" s="92"/>
      <c r="C10" s="59"/>
      <c r="D10" s="92"/>
      <c r="E10" s="92"/>
      <c r="F10" s="92"/>
      <c r="G10" s="92"/>
      <c r="H10" s="15" t="s">
        <v>42</v>
      </c>
      <c r="I10" s="16" t="s">
        <v>22</v>
      </c>
      <c r="J10" s="64">
        <v>47</v>
      </c>
      <c r="K10" s="64">
        <v>51</v>
      </c>
      <c r="L10" s="17"/>
    </row>
    <row r="11" spans="1:12" ht="31.5">
      <c r="A11" s="92"/>
      <c r="B11" s="92"/>
      <c r="C11" s="59"/>
      <c r="D11" s="92"/>
      <c r="E11" s="92"/>
      <c r="F11" s="92"/>
      <c r="G11" s="92"/>
      <c r="H11" s="15" t="s">
        <v>43</v>
      </c>
      <c r="I11" s="16" t="s">
        <v>22</v>
      </c>
      <c r="J11" s="65">
        <v>47</v>
      </c>
      <c r="K11" s="65">
        <v>51</v>
      </c>
      <c r="L11" s="17"/>
    </row>
    <row r="12" spans="1:12" ht="78.75">
      <c r="A12" s="92"/>
      <c r="B12" s="92"/>
      <c r="C12" s="59"/>
      <c r="D12" s="92"/>
      <c r="E12" s="92"/>
      <c r="F12" s="92"/>
      <c r="G12" s="92"/>
      <c r="H12" s="12" t="s">
        <v>44</v>
      </c>
      <c r="I12" s="13" t="s">
        <v>16</v>
      </c>
      <c r="J12" s="41">
        <f>J14/J13*100</f>
        <v>4.2553191489361701</v>
      </c>
      <c r="K12" s="41">
        <f>K14/K13*100</f>
        <v>5.8823529411764701</v>
      </c>
      <c r="L12" s="18">
        <f>IF(K12/J12*100&gt;130,130,K12/J12*100)</f>
        <v>130</v>
      </c>
    </row>
    <row r="13" spans="1:12" ht="15.75">
      <c r="A13" s="92"/>
      <c r="B13" s="92"/>
      <c r="C13" s="59"/>
      <c r="D13" s="92"/>
      <c r="E13" s="92"/>
      <c r="F13" s="92"/>
      <c r="G13" s="92"/>
      <c r="H13" s="15" t="s">
        <v>45</v>
      </c>
      <c r="I13" s="16" t="s">
        <v>18</v>
      </c>
      <c r="J13" s="66">
        <v>47</v>
      </c>
      <c r="K13" s="66">
        <v>51</v>
      </c>
      <c r="L13" s="19"/>
    </row>
    <row r="14" spans="1:12" ht="15.75">
      <c r="A14" s="92"/>
      <c r="B14" s="92"/>
      <c r="C14" s="59"/>
      <c r="D14" s="92"/>
      <c r="E14" s="92"/>
      <c r="F14" s="92"/>
      <c r="G14" s="92"/>
      <c r="H14" s="15" t="s">
        <v>46</v>
      </c>
      <c r="I14" s="16" t="s">
        <v>18</v>
      </c>
      <c r="J14" s="66">
        <v>2</v>
      </c>
      <c r="K14" s="66">
        <v>3</v>
      </c>
      <c r="L14" s="19"/>
    </row>
    <row r="15" spans="1:12" ht="63">
      <c r="A15" s="92"/>
      <c r="B15" s="92"/>
      <c r="C15" s="59"/>
      <c r="D15" s="92"/>
      <c r="E15" s="92"/>
      <c r="F15" s="92"/>
      <c r="G15" s="92"/>
      <c r="H15" s="12" t="s">
        <v>47</v>
      </c>
      <c r="I15" s="13" t="s">
        <v>16</v>
      </c>
      <c r="J15" s="42">
        <f>J17/J16*100</f>
        <v>100</v>
      </c>
      <c r="K15" s="42">
        <f>K17/K16*100</f>
        <v>100</v>
      </c>
      <c r="L15" s="18">
        <f>IF(K15/J15*100&gt;130,130,K15/J15*100)</f>
        <v>100</v>
      </c>
    </row>
    <row r="16" spans="1:12" ht="15.75">
      <c r="A16" s="92"/>
      <c r="B16" s="92"/>
      <c r="C16" s="59"/>
      <c r="D16" s="92"/>
      <c r="E16" s="92"/>
      <c r="F16" s="92"/>
      <c r="G16" s="92"/>
      <c r="H16" s="15" t="s">
        <v>48</v>
      </c>
      <c r="I16" s="16" t="s">
        <v>22</v>
      </c>
      <c r="J16" s="31">
        <v>1</v>
      </c>
      <c r="K16" s="31">
        <v>1</v>
      </c>
      <c r="L16" s="17"/>
    </row>
    <row r="17" spans="1:12" ht="15.75">
      <c r="A17" s="92"/>
      <c r="B17" s="92"/>
      <c r="C17" s="59"/>
      <c r="D17" s="92"/>
      <c r="E17" s="92"/>
      <c r="F17" s="92"/>
      <c r="G17" s="92"/>
      <c r="H17" s="15" t="s">
        <v>49</v>
      </c>
      <c r="I17" s="16" t="s">
        <v>22</v>
      </c>
      <c r="J17" s="31">
        <v>1</v>
      </c>
      <c r="K17" s="31">
        <v>1</v>
      </c>
      <c r="L17" s="17"/>
    </row>
    <row r="18" spans="1:12" ht="15.75">
      <c r="A18" s="92"/>
      <c r="B18" s="92"/>
      <c r="C18" s="59"/>
      <c r="D18" s="92"/>
      <c r="E18" s="92"/>
      <c r="F18" s="92"/>
      <c r="G18" s="92"/>
      <c r="H18" s="94" t="s">
        <v>27</v>
      </c>
      <c r="I18" s="94"/>
      <c r="J18" s="94"/>
      <c r="K18" s="94"/>
      <c r="L18" s="20">
        <f>(L9+L12+L15)/3</f>
        <v>110</v>
      </c>
    </row>
    <row r="19" spans="1:12" ht="30">
      <c r="A19" s="92"/>
      <c r="B19" s="92"/>
      <c r="C19" s="59"/>
      <c r="D19" s="92"/>
      <c r="E19" s="92"/>
      <c r="F19" s="92"/>
      <c r="G19" s="92"/>
      <c r="H19" s="9" t="s">
        <v>28</v>
      </c>
      <c r="I19" s="9"/>
      <c r="J19" s="21" t="s">
        <v>29</v>
      </c>
      <c r="K19" s="21" t="s">
        <v>30</v>
      </c>
      <c r="L19" s="21" t="s">
        <v>31</v>
      </c>
    </row>
    <row r="20" spans="1:12">
      <c r="A20" s="92"/>
      <c r="B20" s="92"/>
      <c r="C20" s="59"/>
      <c r="D20" s="92"/>
      <c r="E20" s="92"/>
      <c r="F20" s="92"/>
      <c r="G20" s="92"/>
      <c r="H20" s="22" t="s">
        <v>32</v>
      </c>
      <c r="I20" s="23" t="s">
        <v>22</v>
      </c>
      <c r="J20" s="24">
        <f>SUM(J21:J29)</f>
        <v>14748</v>
      </c>
      <c r="K20" s="24">
        <f>SUM(K21:K29)</f>
        <v>15504</v>
      </c>
      <c r="L20" s="25">
        <f>K20/J20*100</f>
        <v>105.12611879576892</v>
      </c>
    </row>
    <row r="21" spans="1:12">
      <c r="A21" s="92"/>
      <c r="B21" s="92"/>
      <c r="C21" s="59"/>
      <c r="D21" s="92"/>
      <c r="E21" s="92"/>
      <c r="F21" s="92"/>
      <c r="G21" s="92"/>
      <c r="H21" s="26" t="s">
        <v>51</v>
      </c>
      <c r="I21" s="16" t="s">
        <v>55</v>
      </c>
      <c r="J21" s="31">
        <v>1692</v>
      </c>
      <c r="K21" s="31">
        <v>1632</v>
      </c>
      <c r="L21" s="28"/>
    </row>
    <row r="22" spans="1:12">
      <c r="A22" s="92"/>
      <c r="B22" s="92"/>
      <c r="C22" s="59"/>
      <c r="D22" s="92"/>
      <c r="E22" s="92"/>
      <c r="F22" s="92"/>
      <c r="G22" s="92"/>
      <c r="H22" s="26" t="s">
        <v>58</v>
      </c>
      <c r="I22" s="16" t="s">
        <v>55</v>
      </c>
      <c r="J22" s="31">
        <v>1632</v>
      </c>
      <c r="K22" s="31">
        <v>1632</v>
      </c>
      <c r="L22" s="28"/>
    </row>
    <row r="23" spans="1:12">
      <c r="A23" s="92"/>
      <c r="B23" s="92"/>
      <c r="C23" s="59"/>
      <c r="D23" s="92"/>
      <c r="E23" s="92"/>
      <c r="F23" s="92"/>
      <c r="G23" s="92"/>
      <c r="H23" s="26" t="s">
        <v>52</v>
      </c>
      <c r="I23" s="16" t="s">
        <v>55</v>
      </c>
      <c r="J23" s="31">
        <v>1632</v>
      </c>
      <c r="K23" s="31">
        <v>1632</v>
      </c>
      <c r="L23" s="28"/>
    </row>
    <row r="24" spans="1:12">
      <c r="A24" s="92"/>
      <c r="B24" s="92"/>
      <c r="C24" s="59"/>
      <c r="D24" s="92"/>
      <c r="E24" s="92"/>
      <c r="F24" s="92"/>
      <c r="G24" s="92"/>
      <c r="H24" s="26" t="s">
        <v>53</v>
      </c>
      <c r="I24" s="16" t="s">
        <v>55</v>
      </c>
      <c r="J24" s="31">
        <v>1632</v>
      </c>
      <c r="K24" s="31">
        <v>1632</v>
      </c>
      <c r="L24" s="28"/>
    </row>
    <row r="25" spans="1:12">
      <c r="A25" s="92"/>
      <c r="B25" s="92"/>
      <c r="C25" s="59"/>
      <c r="D25" s="92"/>
      <c r="E25" s="92"/>
      <c r="F25" s="92"/>
      <c r="G25" s="92"/>
      <c r="H25" s="26" t="s">
        <v>54</v>
      </c>
      <c r="I25" s="16" t="s">
        <v>55</v>
      </c>
      <c r="J25" s="31">
        <v>1632</v>
      </c>
      <c r="K25" s="31">
        <v>1632</v>
      </c>
      <c r="L25" s="28"/>
    </row>
    <row r="26" spans="1:12">
      <c r="A26" s="92"/>
      <c r="B26" s="92"/>
      <c r="C26" s="59"/>
      <c r="D26" s="92"/>
      <c r="E26" s="92"/>
      <c r="F26" s="92"/>
      <c r="G26" s="92"/>
      <c r="H26" s="26" t="s">
        <v>56</v>
      </c>
      <c r="I26" s="16" t="s">
        <v>55</v>
      </c>
      <c r="J26" s="31">
        <v>1632</v>
      </c>
      <c r="K26" s="31">
        <v>1836</v>
      </c>
      <c r="L26" s="28"/>
    </row>
    <row r="27" spans="1:12">
      <c r="A27" s="92"/>
      <c r="B27" s="92"/>
      <c r="C27" s="59"/>
      <c r="D27" s="92"/>
      <c r="E27" s="92"/>
      <c r="F27" s="92"/>
      <c r="G27" s="92"/>
      <c r="H27" s="26" t="s">
        <v>60</v>
      </c>
      <c r="I27" s="16" t="s">
        <v>55</v>
      </c>
      <c r="J27" s="31">
        <v>1632</v>
      </c>
      <c r="K27" s="31">
        <v>1836</v>
      </c>
      <c r="L27" s="28"/>
    </row>
    <row r="28" spans="1:12">
      <c r="A28" s="92"/>
      <c r="B28" s="92"/>
      <c r="C28" s="59"/>
      <c r="D28" s="92"/>
      <c r="E28" s="92"/>
      <c r="F28" s="92"/>
      <c r="G28" s="92"/>
      <c r="H28" s="26" t="s">
        <v>61</v>
      </c>
      <c r="I28" s="16" t="s">
        <v>55</v>
      </c>
      <c r="J28" s="31">
        <v>1632</v>
      </c>
      <c r="K28" s="31">
        <v>1836</v>
      </c>
      <c r="L28" s="28"/>
    </row>
    <row r="29" spans="1:12">
      <c r="A29" s="92"/>
      <c r="B29" s="92"/>
      <c r="C29" s="59"/>
      <c r="D29" s="92"/>
      <c r="E29" s="92"/>
      <c r="F29" s="92"/>
      <c r="G29" s="92"/>
      <c r="H29" s="26" t="s">
        <v>62</v>
      </c>
      <c r="I29" s="16" t="s">
        <v>55</v>
      </c>
      <c r="J29" s="31">
        <v>1632</v>
      </c>
      <c r="K29" s="31">
        <v>1836</v>
      </c>
      <c r="L29" s="28"/>
    </row>
    <row r="30" spans="1:12">
      <c r="A30" s="93"/>
      <c r="B30" s="93"/>
      <c r="C30" s="60"/>
      <c r="D30" s="93"/>
      <c r="E30" s="93"/>
      <c r="F30" s="93"/>
      <c r="G30" s="93"/>
      <c r="H30" s="95" t="s">
        <v>33</v>
      </c>
      <c r="I30" s="95"/>
      <c r="J30" s="95"/>
      <c r="K30" s="95"/>
      <c r="L30" s="25">
        <f>(L18+L20)/2</f>
        <v>107.56305939788446</v>
      </c>
    </row>
    <row r="32" spans="1:12" ht="20.25" hidden="1" customHeight="1">
      <c r="A32" s="82" t="s">
        <v>78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2" ht="42" hidden="1" customHeight="1">
      <c r="A33" s="82" t="s">
        <v>79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1:12" ht="45" hidden="1" customHeight="1">
      <c r="A34" s="96" t="s">
        <v>80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8" spans="1:12" ht="2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</sheetData>
  <mergeCells count="16">
    <mergeCell ref="A32:L32"/>
    <mergeCell ref="A33:L33"/>
    <mergeCell ref="A34:L34"/>
    <mergeCell ref="A38:L38"/>
    <mergeCell ref="A2:L2"/>
    <mergeCell ref="A4:L4"/>
    <mergeCell ref="A5:A6"/>
    <mergeCell ref="H5:L5"/>
    <mergeCell ref="A8:A30"/>
    <mergeCell ref="B8:B30"/>
    <mergeCell ref="D8:D30"/>
    <mergeCell ref="E8:E30"/>
    <mergeCell ref="F8:F30"/>
    <mergeCell ref="G8:G30"/>
    <mergeCell ref="H18:K18"/>
    <mergeCell ref="H30:K30"/>
  </mergeCells>
  <pageMargins left="0.31496062992125984" right="0.11811023622047245" top="0.74803149606299213" bottom="0.74803149606299213" header="0.31496062992125984" footer="0.31496062992125984"/>
  <pageSetup paperSize="9" scale="5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начальное</vt:lpstr>
      <vt:lpstr>основное</vt:lpstr>
      <vt:lpstr>среднее</vt:lpstr>
      <vt:lpstr>доп</vt:lpstr>
      <vt:lpstr>доп!Область_печати</vt:lpstr>
      <vt:lpstr>начальное!Область_печати</vt:lpstr>
      <vt:lpstr>основное!Область_печати</vt:lpstr>
      <vt:lpstr>среднее!Область_печати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Елена Александровна</dc:creator>
  <cp:lastModifiedBy>PC-Director</cp:lastModifiedBy>
  <cp:lastPrinted>2021-11-30T07:30:40Z</cp:lastPrinted>
  <dcterms:created xsi:type="dcterms:W3CDTF">2017-01-19T08:08:58Z</dcterms:created>
  <dcterms:modified xsi:type="dcterms:W3CDTF">2023-01-10T13:05:03Z</dcterms:modified>
</cp:coreProperties>
</file>